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5600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Tabla1!$A$1:$G$24</definedName>
  </definedNames>
  <calcPr calcId="124519"/>
</workbook>
</file>

<file path=xl/calcChain.xml><?xml version="1.0" encoding="utf-8"?>
<calcChain xmlns="http://schemas.openxmlformats.org/spreadsheetml/2006/main">
  <c r="C77" i="2"/>
  <c r="E49" i="3" l="1"/>
  <c r="C48"/>
  <c r="D44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23"/>
  <c r="J23" s="1"/>
  <c r="I24"/>
  <c r="J24" s="1"/>
  <c r="I25"/>
  <c r="J25" s="1"/>
  <c r="I26"/>
  <c r="J26" s="1"/>
  <c r="I27"/>
  <c r="J27" s="1"/>
  <c r="I28"/>
  <c r="J28" s="1"/>
  <c r="I29"/>
  <c r="J29" s="1"/>
  <c r="I30"/>
  <c r="J30" s="1"/>
  <c r="I31"/>
  <c r="J31" s="1"/>
  <c r="I32"/>
  <c r="J32" s="1"/>
  <c r="I33"/>
  <c r="J33" s="1"/>
  <c r="I34"/>
  <c r="J34" s="1"/>
  <c r="I35"/>
  <c r="J35" s="1"/>
  <c r="I36"/>
  <c r="J36" s="1"/>
  <c r="I37"/>
  <c r="J37" s="1"/>
  <c r="I38"/>
  <c r="J38" s="1"/>
  <c r="I39"/>
  <c r="J39" s="1"/>
  <c r="I40"/>
  <c r="J40" s="1"/>
  <c r="I41"/>
  <c r="J41" s="1"/>
  <c r="I42"/>
  <c r="J42" s="1"/>
  <c r="I14"/>
  <c r="J14" s="1"/>
</calcChain>
</file>

<file path=xl/sharedStrings.xml><?xml version="1.0" encoding="utf-8"?>
<sst xmlns="http://schemas.openxmlformats.org/spreadsheetml/2006/main" count="181" uniqueCount="62">
  <si>
    <t>Consigna</t>
  </si>
  <si>
    <t>Puntaje</t>
  </si>
  <si>
    <t>Valor Obtenido</t>
  </si>
  <si>
    <t>NOTA</t>
  </si>
  <si>
    <t>La tabla representa los casos de atención ambulatoria  atendidos en el mes</t>
  </si>
  <si>
    <t>Diagnóstico</t>
  </si>
  <si>
    <t>Enfermería</t>
  </si>
  <si>
    <t>Fecha  Atención</t>
  </si>
  <si>
    <t>Cardiología</t>
  </si>
  <si>
    <t>COVID</t>
  </si>
  <si>
    <t>Pediatría</t>
  </si>
  <si>
    <t>Neumología</t>
  </si>
  <si>
    <t>Rehabilitación</t>
  </si>
  <si>
    <t>tendinitis</t>
  </si>
  <si>
    <t>Migraña</t>
  </si>
  <si>
    <t>Quebradura</t>
  </si>
  <si>
    <t xml:space="preserve">ACV </t>
  </si>
  <si>
    <t>Curación</t>
  </si>
  <si>
    <t>Localidad</t>
  </si>
  <si>
    <t>Rivadavia</t>
  </si>
  <si>
    <t>Chimbas</t>
  </si>
  <si>
    <t>Rawson</t>
  </si>
  <si>
    <t>Sarmiento</t>
  </si>
  <si>
    <t>Santa Lucía</t>
  </si>
  <si>
    <t>Zonda</t>
  </si>
  <si>
    <t>Ullum</t>
  </si>
  <si>
    <t>Capital</t>
  </si>
  <si>
    <t>Costo Particular</t>
  </si>
  <si>
    <t>Obra Social</t>
  </si>
  <si>
    <t>Total Costo Unitario</t>
  </si>
  <si>
    <t>Total Costo</t>
  </si>
  <si>
    <t>No cubre</t>
  </si>
  <si>
    <t>Cant de atenciones</t>
  </si>
  <si>
    <t>1.- Elaborar el siguiente formato para la tabla de la hoja "Tabla 1"</t>
  </si>
  <si>
    <t>2.- Colocar el formato correcto de los valores en las celdas que correspondan</t>
  </si>
  <si>
    <t>3.- Obtener los valores de las siguientes columnas:</t>
  </si>
  <si>
    <t>*  Total Costo Unitario</t>
  </si>
  <si>
    <r>
      <t>*</t>
    </r>
    <r>
      <rPr>
        <b/>
        <sz val="11"/>
        <color theme="1"/>
        <rFont val="Calibri"/>
        <family val="2"/>
        <scheme val="minor"/>
      </rPr>
      <t xml:space="preserve">  Total Costo</t>
    </r>
    <r>
      <rPr>
        <sz val="11"/>
        <color theme="1"/>
        <rFont val="Calibri"/>
        <family val="2"/>
        <scheme val="minor"/>
      </rPr>
      <t xml:space="preserve"> - se debe tener en cuenta el Costo Unitario Total y el monto que cubre la obra social</t>
    </r>
  </si>
  <si>
    <t>4.- Debajo de la tabla, agregar las siguientes tablas:</t>
  </si>
  <si>
    <t xml:space="preserve">*  Mayor y menor cantidad de atenciones: </t>
  </si>
  <si>
    <t>*  Cantidad de diagnósticos cubiertos por Obra Social</t>
  </si>
  <si>
    <t>*   Costo promedio particular de atención</t>
  </si>
  <si>
    <r>
      <t xml:space="preserve">5.- Calcular el </t>
    </r>
    <r>
      <rPr>
        <b/>
        <sz val="11"/>
        <color theme="1"/>
        <rFont val="Calibri"/>
        <family val="2"/>
        <scheme val="minor"/>
      </rPr>
      <t>porcentaje</t>
    </r>
    <r>
      <rPr>
        <sz val="11"/>
        <color theme="1"/>
        <rFont val="Calibri"/>
        <family val="2"/>
        <scheme val="minor"/>
      </rPr>
      <t xml:space="preserve"> que representa la cantidad de casos de los departamentos: Rivadavia - Chimbas y Capital</t>
    </r>
  </si>
  <si>
    <t>6.- Elaborar un gráfico circular que compare los porcentajes de los departamentos del punto 5</t>
  </si>
  <si>
    <r>
      <t xml:space="preserve">7.- Elaborar un gráfico a elección que permita comparar el </t>
    </r>
    <r>
      <rPr>
        <b/>
        <sz val="12"/>
        <color theme="1"/>
        <rFont val="Calibri"/>
        <family val="2"/>
        <scheme val="minor"/>
      </rPr>
      <t xml:space="preserve">TOTAL COSTO </t>
    </r>
    <r>
      <rPr>
        <sz val="12"/>
        <color theme="1"/>
        <rFont val="Calibri"/>
        <family val="2"/>
        <scheme val="minor"/>
      </rPr>
      <t xml:space="preserve"> de los primeros 8 </t>
    </r>
    <r>
      <rPr>
        <b/>
        <sz val="12"/>
        <color theme="1"/>
        <rFont val="Calibri"/>
        <family val="2"/>
        <scheme val="minor"/>
      </rPr>
      <t>diagnósticos</t>
    </r>
  </si>
  <si>
    <t>Fecha Atencion</t>
  </si>
  <si>
    <t>Diagnostico</t>
  </si>
  <si>
    <t>Cant de Atenciones</t>
  </si>
  <si>
    <t>Atencion Ambulatoria</t>
  </si>
  <si>
    <t>Atenciones</t>
  </si>
  <si>
    <t>Mayor Cant. de atenciones</t>
  </si>
  <si>
    <t>Menor Cant de atenciones</t>
  </si>
  <si>
    <t>Enfermeria</t>
  </si>
  <si>
    <t>Neumonologia</t>
  </si>
  <si>
    <t>Cant. de diagnosticos Cubiertos po Obra Social</t>
  </si>
  <si>
    <r>
      <rPr>
        <sz val="8"/>
        <color theme="1"/>
        <rFont val="Calibri"/>
        <family val="2"/>
        <scheme val="minor"/>
      </rPr>
      <t xml:space="preserve">COSTO PROM PARTICULAR DE ATENCION   </t>
    </r>
    <r>
      <rPr>
        <sz val="11"/>
        <color theme="1"/>
        <rFont val="Calibri"/>
        <family val="2"/>
        <scheme val="minor"/>
      </rPr>
      <t xml:space="preserve">  </t>
    </r>
  </si>
  <si>
    <t>DPTO</t>
  </si>
  <si>
    <t>CANT. DE CASOS</t>
  </si>
  <si>
    <t>%</t>
  </si>
  <si>
    <t xml:space="preserve">Chimbas </t>
  </si>
  <si>
    <t>En Total Costo se debe restar</t>
  </si>
  <si>
    <t>Faltan funciones CONTAR, MAX y MIN</t>
  </si>
</sst>
</file>

<file path=xl/styles.xml><?xml version="1.0" encoding="utf-8"?>
<styleSheet xmlns="http://schemas.openxmlformats.org/spreadsheetml/2006/main">
  <numFmts count="1">
    <numFmt numFmtId="164" formatCode="dd/mm/yy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1"/>
      <name val="Copperplate Gothic Light"/>
      <family val="2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lightDown">
        <fgColor rgb="FF00B0F0"/>
        <bgColor rgb="FFFFFF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3" tint="-0.249977111117893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theme="3" tint="-0.249977111117893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</borders>
  <cellStyleXfs count="2">
    <xf numFmtId="0" fontId="0" fillId="0" borderId="0"/>
    <xf numFmtId="0" fontId="8" fillId="6" borderId="0" applyNumberFormat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/>
    <xf numFmtId="0" fontId="0" fillId="0" borderId="5" xfId="0" applyBorder="1"/>
    <xf numFmtId="0" fontId="8" fillId="9" borderId="2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/>
    <xf numFmtId="0" fontId="1" fillId="11" borderId="0" xfId="0" applyFont="1" applyFill="1" applyAlignment="1">
      <alignment horizontal="center" vertical="center"/>
    </xf>
    <xf numFmtId="0" fontId="0" fillId="10" borderId="0" xfId="0" applyFill="1"/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7" borderId="19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0" fillId="0" borderId="23" xfId="0" applyFont="1" applyBorder="1" applyAlignment="1">
      <alignment horizontal="center" vertical="center" textRotation="120"/>
    </xf>
    <xf numFmtId="0" fontId="10" fillId="0" borderId="24" xfId="0" applyFont="1" applyBorder="1" applyAlignment="1">
      <alignment horizontal="center" vertical="center" textRotation="120"/>
    </xf>
    <xf numFmtId="0" fontId="1" fillId="8" borderId="15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" fillId="8" borderId="17" xfId="0" applyFont="1" applyFill="1" applyBorder="1" applyAlignment="1">
      <alignment horizontal="center"/>
    </xf>
    <xf numFmtId="0" fontId="9" fillId="6" borderId="7" xfId="1" applyFont="1" applyBorder="1" applyAlignment="1">
      <alignment horizontal="center" vertical="center"/>
    </xf>
    <xf numFmtId="0" fontId="9" fillId="6" borderId="8" xfId="1" applyFont="1" applyBorder="1" applyAlignment="1">
      <alignment horizontal="center" vertical="center"/>
    </xf>
    <xf numFmtId="0" fontId="9" fillId="6" borderId="9" xfId="1" applyFont="1" applyBorder="1" applyAlignment="1">
      <alignment horizontal="center" vertical="center"/>
    </xf>
    <xf numFmtId="0" fontId="9" fillId="6" borderId="10" xfId="1" applyFont="1" applyBorder="1" applyAlignment="1">
      <alignment horizontal="center" vertical="center"/>
    </xf>
    <xf numFmtId="0" fontId="9" fillId="6" borderId="0" xfId="1" applyFont="1" applyBorder="1" applyAlignment="1">
      <alignment horizontal="center" vertical="center"/>
    </xf>
    <xf numFmtId="0" fontId="9" fillId="6" borderId="11" xfId="1" applyFont="1" applyBorder="1" applyAlignment="1">
      <alignment horizontal="center" vertical="center"/>
    </xf>
    <xf numFmtId="0" fontId="9" fillId="6" borderId="12" xfId="1" applyFont="1" applyBorder="1" applyAlignment="1">
      <alignment horizontal="center" vertical="center"/>
    </xf>
    <xf numFmtId="0" fontId="9" fillId="6" borderId="13" xfId="1" applyFont="1" applyBorder="1" applyAlignment="1">
      <alignment horizontal="center" vertical="center"/>
    </xf>
    <xf numFmtId="0" fontId="9" fillId="6" borderId="14" xfId="1" applyFont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12" fillId="0" borderId="0" xfId="0" applyFont="1"/>
    <xf numFmtId="0" fontId="0" fillId="7" borderId="19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7" borderId="0" xfId="0" applyFill="1"/>
  </cellXfs>
  <cellStyles count="2">
    <cellStyle name="60% - Énfasis5" xfId="1" builtinId="48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142874</xdr:colOff>
      <xdr:row>13</xdr:row>
      <xdr:rowOff>38100</xdr:rowOff>
    </xdr:from>
    <xdr:to>
      <xdr:col>7</xdr:col>
      <xdr:colOff>536556</xdr:colOff>
      <xdr:row>26</xdr:row>
      <xdr:rowOff>142875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52733"/>
        <a:stretch>
          <a:fillRect/>
        </a:stretch>
      </xdr:blipFill>
      <xdr:spPr bwMode="auto">
        <a:xfrm>
          <a:off x="142874" y="2533650"/>
          <a:ext cx="7108807" cy="2581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37</xdr:row>
      <xdr:rowOff>76200</xdr:rowOff>
    </xdr:from>
    <xdr:to>
      <xdr:col>3</xdr:col>
      <xdr:colOff>771525</xdr:colOff>
      <xdr:row>42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2975" y="7172325"/>
          <a:ext cx="232410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44</xdr:row>
      <xdr:rowOff>114300</xdr:rowOff>
    </xdr:from>
    <xdr:to>
      <xdr:col>5</xdr:col>
      <xdr:colOff>66675</xdr:colOff>
      <xdr:row>47</xdr:row>
      <xdr:rowOff>133350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14400" y="8734425"/>
          <a:ext cx="3476625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266700</xdr:colOff>
      <xdr:row>50</xdr:row>
      <xdr:rowOff>114300</xdr:rowOff>
    </xdr:from>
    <xdr:to>
      <xdr:col>4</xdr:col>
      <xdr:colOff>219075</xdr:colOff>
      <xdr:row>53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28700" y="9886950"/>
          <a:ext cx="275272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76200</xdr:colOff>
      <xdr:row>56</xdr:row>
      <xdr:rowOff>57150</xdr:rowOff>
    </xdr:from>
    <xdr:to>
      <xdr:col>5</xdr:col>
      <xdr:colOff>209550</xdr:colOff>
      <xdr:row>61</xdr:row>
      <xdr:rowOff>28575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00200" y="10982325"/>
          <a:ext cx="2933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G78"/>
  <sheetViews>
    <sheetView tabSelected="1" topLeftCell="A54" workbookViewId="0">
      <selection activeCell="E76" sqref="E76"/>
    </sheetView>
  </sheetViews>
  <sheetFormatPr baseColWidth="10" defaultRowHeight="15"/>
  <cols>
    <col min="3" max="3" width="14.5703125" bestFit="1" customWidth="1"/>
    <col min="4" max="4" width="16" customWidth="1"/>
    <col min="7" max="8" width="24.42578125" bestFit="1" customWidth="1"/>
  </cols>
  <sheetData>
    <row r="8" spans="1:7" ht="15.75">
      <c r="A8" s="15" t="s">
        <v>4</v>
      </c>
      <c r="B8" s="5"/>
      <c r="C8" s="5"/>
      <c r="D8" s="5"/>
      <c r="E8" s="5"/>
      <c r="F8" s="5"/>
      <c r="G8" s="5"/>
    </row>
    <row r="9" spans="1:7" ht="15.75">
      <c r="A9" s="4"/>
      <c r="B9" s="4"/>
      <c r="C9" s="4"/>
      <c r="D9" s="5"/>
      <c r="E9" s="5"/>
      <c r="F9" s="5"/>
      <c r="G9" s="5"/>
    </row>
    <row r="12" spans="1:7">
      <c r="A12" t="s">
        <v>33</v>
      </c>
    </row>
    <row r="29" spans="1:2" ht="15.75">
      <c r="A29" s="6" t="s">
        <v>34</v>
      </c>
    </row>
    <row r="31" spans="1:2">
      <c r="A31" t="s">
        <v>35</v>
      </c>
    </row>
    <row r="32" spans="1:2">
      <c r="B32" s="13" t="s">
        <v>36</v>
      </c>
    </row>
    <row r="33" spans="1:2">
      <c r="B33" t="s">
        <v>37</v>
      </c>
    </row>
    <row r="35" spans="1:2" ht="15.75">
      <c r="A35" s="6" t="s">
        <v>38</v>
      </c>
    </row>
    <row r="37" spans="1:2" ht="15.75">
      <c r="B37" s="22" t="s">
        <v>39</v>
      </c>
    </row>
    <row r="41" spans="1:2" ht="14.25" customHeight="1"/>
    <row r="44" spans="1:2" ht="30.75" customHeight="1">
      <c r="B44" s="22" t="s">
        <v>40</v>
      </c>
    </row>
    <row r="50" spans="1:2" ht="15.75">
      <c r="A50" s="3"/>
      <c r="B50" s="22" t="s">
        <v>41</v>
      </c>
    </row>
    <row r="51" spans="1:2" ht="15.75">
      <c r="A51" s="3"/>
    </row>
    <row r="56" spans="1:2">
      <c r="A56" t="s">
        <v>42</v>
      </c>
    </row>
    <row r="64" spans="1:2" ht="15.75">
      <c r="A64" s="3" t="s">
        <v>43</v>
      </c>
    </row>
    <row r="66" spans="1:4" ht="15.75">
      <c r="A66" s="3" t="s">
        <v>44</v>
      </c>
    </row>
    <row r="68" spans="1:4" ht="15.75">
      <c r="A68" s="3"/>
    </row>
    <row r="69" spans="1:4">
      <c r="A69" s="7" t="s">
        <v>0</v>
      </c>
      <c r="B69" s="7" t="s">
        <v>1</v>
      </c>
      <c r="C69" s="8" t="s">
        <v>2</v>
      </c>
    </row>
    <row r="70" spans="1:4">
      <c r="A70" s="14">
        <v>1</v>
      </c>
      <c r="B70" s="9">
        <v>1</v>
      </c>
      <c r="C70" s="10">
        <v>0.5</v>
      </c>
      <c r="D70" s="57"/>
    </row>
    <row r="71" spans="1:4">
      <c r="A71" s="14">
        <v>2</v>
      </c>
      <c r="B71" s="9">
        <v>0.5</v>
      </c>
      <c r="C71" s="10">
        <v>0</v>
      </c>
    </row>
    <row r="72" spans="1:4">
      <c r="A72" s="14">
        <v>3</v>
      </c>
      <c r="B72" s="9">
        <v>1</v>
      </c>
      <c r="C72" s="10">
        <v>0.5</v>
      </c>
      <c r="D72" s="57" t="s">
        <v>60</v>
      </c>
    </row>
    <row r="73" spans="1:4">
      <c r="A73" s="14">
        <v>4</v>
      </c>
      <c r="B73" s="9">
        <v>3</v>
      </c>
      <c r="C73" s="10">
        <v>1</v>
      </c>
      <c r="D73" s="57" t="s">
        <v>61</v>
      </c>
    </row>
    <row r="74" spans="1:4">
      <c r="A74" s="14">
        <v>5</v>
      </c>
      <c r="B74" s="9">
        <v>1.5</v>
      </c>
      <c r="C74" s="10">
        <v>0</v>
      </c>
      <c r="D74" s="57"/>
    </row>
    <row r="75" spans="1:4">
      <c r="A75" s="14">
        <v>6</v>
      </c>
      <c r="B75" s="9">
        <v>1.5</v>
      </c>
      <c r="C75" s="10">
        <v>0</v>
      </c>
      <c r="D75" s="57"/>
    </row>
    <row r="76" spans="1:4" ht="15.75" thickBot="1">
      <c r="A76" s="14">
        <v>7</v>
      </c>
      <c r="B76" s="9">
        <v>1.5</v>
      </c>
      <c r="C76" s="10">
        <v>0</v>
      </c>
      <c r="D76" s="57"/>
    </row>
    <row r="77" spans="1:4" ht="15.75" thickBot="1">
      <c r="B77" s="11" t="s">
        <v>3</v>
      </c>
      <c r="C77" s="12">
        <f>SUM(C70:C76)</f>
        <v>2</v>
      </c>
      <c r="D77" s="57"/>
    </row>
    <row r="78" spans="1:4">
      <c r="D78" s="5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3"/>
  <sheetViews>
    <sheetView zoomScale="91" zoomScaleNormal="91" workbookViewId="0">
      <selection activeCell="G19" sqref="G19"/>
    </sheetView>
  </sheetViews>
  <sheetFormatPr baseColWidth="10" defaultRowHeight="15"/>
  <cols>
    <col min="1" max="1" width="17.85546875" style="1" bestFit="1" customWidth="1"/>
    <col min="2" max="2" width="14.5703125" style="2" customWidth="1"/>
    <col min="3" max="3" width="12.5703125" style="2" bestFit="1" customWidth="1"/>
    <col min="4" max="4" width="24.140625" bestFit="1" customWidth="1"/>
    <col min="5" max="5" width="19" style="1" customWidth="1"/>
    <col min="6" max="6" width="16.7109375" bestFit="1" customWidth="1"/>
    <col min="7" max="7" width="19.85546875" bestFit="1" customWidth="1"/>
    <col min="8" max="8" width="15" customWidth="1"/>
  </cols>
  <sheetData>
    <row r="1" spans="1:9">
      <c r="A1" s="16" t="s">
        <v>7</v>
      </c>
      <c r="B1" s="16" t="s">
        <v>5</v>
      </c>
      <c r="C1" s="16" t="s">
        <v>18</v>
      </c>
      <c r="D1" s="16" t="s">
        <v>32</v>
      </c>
      <c r="E1" s="16" t="s">
        <v>27</v>
      </c>
      <c r="F1" s="17" t="s">
        <v>28</v>
      </c>
      <c r="G1" s="16" t="s">
        <v>29</v>
      </c>
      <c r="H1" s="16" t="s">
        <v>30</v>
      </c>
      <c r="I1" s="18"/>
    </row>
    <row r="2" spans="1:9">
      <c r="A2" s="19">
        <v>43116</v>
      </c>
      <c r="B2" s="20" t="s">
        <v>6</v>
      </c>
      <c r="C2" s="20" t="s">
        <v>19</v>
      </c>
      <c r="D2" s="20">
        <v>2</v>
      </c>
      <c r="E2" s="19">
        <v>9379</v>
      </c>
      <c r="F2" s="19">
        <v>1000</v>
      </c>
      <c r="G2" s="20"/>
      <c r="H2" s="21"/>
      <c r="I2" s="18"/>
    </row>
    <row r="3" spans="1:9">
      <c r="A3" s="19">
        <v>42737</v>
      </c>
      <c r="B3" s="20" t="s">
        <v>8</v>
      </c>
      <c r="C3" s="20" t="s">
        <v>20</v>
      </c>
      <c r="D3" s="20">
        <v>1</v>
      </c>
      <c r="E3" s="19">
        <v>1945</v>
      </c>
      <c r="F3" s="19" t="s">
        <v>31</v>
      </c>
      <c r="G3" s="20"/>
      <c r="H3" s="21"/>
      <c r="I3" s="18"/>
    </row>
    <row r="4" spans="1:9">
      <c r="A4" s="19">
        <v>43847</v>
      </c>
      <c r="B4" s="20" t="s">
        <v>9</v>
      </c>
      <c r="C4" s="20" t="s">
        <v>21</v>
      </c>
      <c r="D4" s="20">
        <v>5</v>
      </c>
      <c r="E4" s="19">
        <v>3588</v>
      </c>
      <c r="F4" s="19">
        <v>500</v>
      </c>
      <c r="G4" s="20"/>
      <c r="H4" s="21"/>
      <c r="I4" s="18"/>
    </row>
    <row r="5" spans="1:9">
      <c r="A5" s="19">
        <v>44571</v>
      </c>
      <c r="B5" s="20" t="s">
        <v>10</v>
      </c>
      <c r="C5" s="20" t="s">
        <v>22</v>
      </c>
      <c r="D5" s="20">
        <v>3</v>
      </c>
      <c r="E5" s="19">
        <v>1438</v>
      </c>
      <c r="F5" s="19">
        <v>650</v>
      </c>
      <c r="G5" s="20"/>
      <c r="H5" s="21"/>
      <c r="I5" s="18"/>
    </row>
    <row r="6" spans="1:9">
      <c r="A6" s="19">
        <v>43479</v>
      </c>
      <c r="B6" s="20" t="s">
        <v>11</v>
      </c>
      <c r="C6" s="20" t="s">
        <v>23</v>
      </c>
      <c r="D6" s="20">
        <v>1</v>
      </c>
      <c r="E6" s="19">
        <v>1138024</v>
      </c>
      <c r="F6" s="19">
        <v>2000</v>
      </c>
      <c r="G6" s="20"/>
      <c r="H6" s="21"/>
      <c r="I6" s="18"/>
    </row>
    <row r="7" spans="1:9">
      <c r="A7" s="19">
        <v>43128</v>
      </c>
      <c r="B7" s="20" t="s">
        <v>12</v>
      </c>
      <c r="C7" s="20" t="s">
        <v>24</v>
      </c>
      <c r="D7" s="20">
        <v>9</v>
      </c>
      <c r="E7" s="19">
        <v>1660560</v>
      </c>
      <c r="F7" s="19">
        <v>350</v>
      </c>
      <c r="G7" s="20"/>
      <c r="H7" s="21"/>
      <c r="I7" s="18"/>
    </row>
    <row r="8" spans="1:9">
      <c r="A8" s="19">
        <v>44225</v>
      </c>
      <c r="B8" s="20" t="s">
        <v>13</v>
      </c>
      <c r="C8" s="20" t="s">
        <v>25</v>
      </c>
      <c r="D8" s="20">
        <v>12</v>
      </c>
      <c r="E8" s="19">
        <v>753571</v>
      </c>
      <c r="F8" s="19">
        <v>700</v>
      </c>
      <c r="G8" s="20"/>
      <c r="H8" s="21"/>
      <c r="I8" s="18"/>
    </row>
    <row r="9" spans="1:9">
      <c r="A9" s="19">
        <v>43838</v>
      </c>
      <c r="B9" s="20" t="s">
        <v>14</v>
      </c>
      <c r="C9" s="20" t="s">
        <v>26</v>
      </c>
      <c r="D9" s="20">
        <v>2</v>
      </c>
      <c r="E9" s="19">
        <v>2158475</v>
      </c>
      <c r="F9" s="19" t="s">
        <v>31</v>
      </c>
      <c r="G9" s="20"/>
      <c r="H9" s="21"/>
      <c r="I9" s="18"/>
    </row>
    <row r="10" spans="1:9">
      <c r="A10" s="19">
        <v>42737</v>
      </c>
      <c r="B10" s="20" t="s">
        <v>16</v>
      </c>
      <c r="C10" s="20" t="s">
        <v>26</v>
      </c>
      <c r="D10" s="20">
        <v>1</v>
      </c>
      <c r="E10" s="19">
        <v>627348</v>
      </c>
      <c r="F10" s="19">
        <v>650</v>
      </c>
      <c r="G10" s="20"/>
      <c r="H10" s="21"/>
      <c r="I10" s="18"/>
    </row>
    <row r="11" spans="1:9">
      <c r="A11" s="19">
        <v>44571</v>
      </c>
      <c r="B11" s="20" t="s">
        <v>15</v>
      </c>
      <c r="C11" s="20" t="s">
        <v>20</v>
      </c>
      <c r="D11" s="20">
        <v>3</v>
      </c>
      <c r="E11" s="19">
        <v>2042768</v>
      </c>
      <c r="F11" s="19">
        <v>350</v>
      </c>
      <c r="G11" s="20"/>
      <c r="H11" s="21"/>
      <c r="I11" s="18"/>
    </row>
    <row r="12" spans="1:9">
      <c r="A12" s="19">
        <v>43170</v>
      </c>
      <c r="B12" s="20" t="s">
        <v>9</v>
      </c>
      <c r="C12" s="20" t="s">
        <v>19</v>
      </c>
      <c r="D12" s="20">
        <v>4</v>
      </c>
      <c r="E12" s="19">
        <v>1647695</v>
      </c>
      <c r="F12" s="19" t="s">
        <v>31</v>
      </c>
      <c r="G12" s="20"/>
      <c r="H12" s="21"/>
      <c r="I12" s="18"/>
    </row>
    <row r="13" spans="1:9">
      <c r="A13" s="19">
        <v>43112</v>
      </c>
      <c r="B13" s="20" t="s">
        <v>6</v>
      </c>
      <c r="C13" s="20" t="s">
        <v>23</v>
      </c>
      <c r="D13" s="20">
        <v>6</v>
      </c>
      <c r="E13" s="19">
        <v>999328</v>
      </c>
      <c r="F13" s="19">
        <v>2000</v>
      </c>
      <c r="G13" s="20"/>
      <c r="H13" s="21"/>
      <c r="I13" s="18"/>
    </row>
    <row r="14" spans="1:9">
      <c r="A14" s="19">
        <v>44225</v>
      </c>
      <c r="B14" s="20" t="s">
        <v>10</v>
      </c>
      <c r="C14" s="20" t="s">
        <v>20</v>
      </c>
      <c r="D14" s="20">
        <v>1</v>
      </c>
      <c r="E14" s="19">
        <v>2937300</v>
      </c>
      <c r="F14" s="19">
        <v>1000</v>
      </c>
      <c r="G14" s="20"/>
      <c r="H14" s="21"/>
      <c r="I14" s="18"/>
    </row>
    <row r="15" spans="1:9">
      <c r="A15" s="19">
        <v>43479</v>
      </c>
      <c r="B15" s="20" t="s">
        <v>16</v>
      </c>
      <c r="C15" s="20" t="s">
        <v>26</v>
      </c>
      <c r="D15" s="20">
        <v>1</v>
      </c>
      <c r="E15" s="19">
        <v>664700</v>
      </c>
      <c r="F15" s="19">
        <v>350</v>
      </c>
      <c r="G15" s="20"/>
      <c r="H15" s="21"/>
      <c r="I15" s="18"/>
    </row>
    <row r="16" spans="1:9">
      <c r="A16" s="19">
        <v>44225</v>
      </c>
      <c r="B16" s="20" t="s">
        <v>6</v>
      </c>
      <c r="C16" s="20" t="s">
        <v>26</v>
      </c>
      <c r="D16" s="20">
        <v>8</v>
      </c>
      <c r="E16" s="19">
        <v>1188090</v>
      </c>
      <c r="F16" s="19" t="s">
        <v>31</v>
      </c>
      <c r="G16" s="20"/>
      <c r="H16" s="21"/>
      <c r="I16" s="18"/>
    </row>
    <row r="17" spans="1:9">
      <c r="A17" s="19">
        <v>43838</v>
      </c>
      <c r="B17" s="20" t="s">
        <v>9</v>
      </c>
      <c r="C17" s="20" t="s">
        <v>26</v>
      </c>
      <c r="D17" s="20">
        <v>10</v>
      </c>
      <c r="E17" s="19">
        <v>1385910</v>
      </c>
      <c r="F17" s="19">
        <v>650</v>
      </c>
      <c r="G17" s="20"/>
      <c r="H17" s="21"/>
      <c r="I17" s="18"/>
    </row>
    <row r="18" spans="1:9">
      <c r="A18" s="19">
        <v>43250</v>
      </c>
      <c r="B18" s="20" t="s">
        <v>9</v>
      </c>
      <c r="C18" s="20" t="s">
        <v>19</v>
      </c>
      <c r="D18" s="20">
        <v>3</v>
      </c>
      <c r="E18" s="19">
        <v>1800516</v>
      </c>
      <c r="F18" s="19" t="s">
        <v>31</v>
      </c>
      <c r="G18" s="20"/>
      <c r="H18" s="21"/>
      <c r="I18" s="18"/>
    </row>
    <row r="19" spans="1:9">
      <c r="A19" s="19">
        <v>44571</v>
      </c>
      <c r="B19" s="20" t="s">
        <v>17</v>
      </c>
      <c r="C19" s="20" t="s">
        <v>26</v>
      </c>
      <c r="D19" s="20">
        <v>8</v>
      </c>
      <c r="E19" s="19">
        <v>1679605</v>
      </c>
      <c r="F19" s="19">
        <v>2000</v>
      </c>
      <c r="G19" s="20"/>
      <c r="H19" s="21"/>
      <c r="I19" s="18"/>
    </row>
    <row r="20" spans="1:9">
      <c r="A20" s="19">
        <v>43479</v>
      </c>
      <c r="B20" s="20" t="s">
        <v>6</v>
      </c>
      <c r="C20" s="20" t="s">
        <v>20</v>
      </c>
      <c r="D20" s="20">
        <v>7</v>
      </c>
      <c r="E20" s="19">
        <v>731700</v>
      </c>
      <c r="F20" s="19">
        <v>700</v>
      </c>
      <c r="G20" s="20"/>
      <c r="H20" s="21"/>
      <c r="I20" s="18"/>
    </row>
    <row r="21" spans="1:9">
      <c r="A21" s="19">
        <v>44571</v>
      </c>
      <c r="B21" s="20" t="s">
        <v>17</v>
      </c>
      <c r="C21" s="20" t="s">
        <v>20</v>
      </c>
      <c r="D21" s="20">
        <v>13</v>
      </c>
      <c r="E21" s="19">
        <v>779868</v>
      </c>
      <c r="F21" s="19">
        <v>650</v>
      </c>
      <c r="G21" s="20"/>
      <c r="H21" s="21"/>
      <c r="I21" s="18"/>
    </row>
    <row r="22" spans="1:9">
      <c r="A22" s="19">
        <v>43121</v>
      </c>
      <c r="B22" s="20" t="s">
        <v>17</v>
      </c>
      <c r="C22" s="20" t="s">
        <v>20</v>
      </c>
      <c r="D22" s="20">
        <v>9</v>
      </c>
      <c r="E22" s="19">
        <v>2020992</v>
      </c>
      <c r="F22" s="19" t="s">
        <v>31</v>
      </c>
      <c r="G22" s="20"/>
      <c r="H22" s="21"/>
      <c r="I22" s="18"/>
    </row>
    <row r="23" spans="1:9">
      <c r="A23" s="19">
        <v>43312</v>
      </c>
      <c r="B23" s="20" t="s">
        <v>16</v>
      </c>
      <c r="C23" s="20" t="s">
        <v>26</v>
      </c>
      <c r="D23" s="20">
        <v>2</v>
      </c>
      <c r="E23" s="19">
        <v>492156</v>
      </c>
      <c r="F23" s="19">
        <v>2000</v>
      </c>
      <c r="G23" s="20"/>
      <c r="H23" s="21"/>
      <c r="I23" s="18"/>
    </row>
    <row r="24" spans="1:9">
      <c r="A24" s="19">
        <v>43838</v>
      </c>
      <c r="B24" s="20" t="s">
        <v>9</v>
      </c>
      <c r="C24" s="20" t="s">
        <v>26</v>
      </c>
      <c r="D24" s="20">
        <v>4</v>
      </c>
      <c r="E24" s="19">
        <v>474600</v>
      </c>
      <c r="F24" s="19">
        <v>1000</v>
      </c>
      <c r="G24" s="20"/>
      <c r="H24" s="21"/>
      <c r="I24" s="18"/>
    </row>
    <row r="25" spans="1:9">
      <c r="A25" s="19">
        <v>44571</v>
      </c>
      <c r="B25" s="20" t="s">
        <v>6</v>
      </c>
      <c r="C25" s="20" t="s">
        <v>26</v>
      </c>
      <c r="D25" s="20">
        <v>6</v>
      </c>
      <c r="E25" s="19">
        <v>995520</v>
      </c>
      <c r="F25" s="19">
        <v>650</v>
      </c>
      <c r="G25" s="20"/>
      <c r="H25" s="21"/>
      <c r="I25" s="18"/>
    </row>
    <row r="26" spans="1:9">
      <c r="A26" s="19">
        <v>43361</v>
      </c>
      <c r="B26" s="20" t="s">
        <v>6</v>
      </c>
      <c r="C26" s="20" t="s">
        <v>19</v>
      </c>
      <c r="D26" s="20">
        <v>1</v>
      </c>
      <c r="E26" s="19">
        <v>1107108</v>
      </c>
      <c r="F26" s="19">
        <v>2000</v>
      </c>
      <c r="G26" s="20"/>
      <c r="H26" s="21"/>
      <c r="I26" s="18"/>
    </row>
    <row r="27" spans="1:9">
      <c r="A27" s="19">
        <v>43479</v>
      </c>
      <c r="B27" s="20" t="s">
        <v>9</v>
      </c>
      <c r="C27" s="20" t="s">
        <v>19</v>
      </c>
      <c r="D27" s="20">
        <v>1</v>
      </c>
      <c r="E27" s="19">
        <v>1449629</v>
      </c>
      <c r="F27" s="19">
        <v>1000</v>
      </c>
      <c r="G27" s="20"/>
      <c r="H27" s="21"/>
      <c r="I27" s="18"/>
    </row>
    <row r="28" spans="1:9">
      <c r="A28" s="19">
        <v>44571</v>
      </c>
      <c r="B28" s="20" t="s">
        <v>10</v>
      </c>
      <c r="C28" s="20" t="s">
        <v>23</v>
      </c>
      <c r="D28" s="20">
        <v>2</v>
      </c>
      <c r="E28" s="19">
        <v>924294</v>
      </c>
      <c r="F28" s="19" t="s">
        <v>31</v>
      </c>
      <c r="G28" s="20"/>
      <c r="H28" s="21"/>
      <c r="I28" s="18"/>
    </row>
    <row r="29" spans="1:9">
      <c r="A29" s="19">
        <v>43838</v>
      </c>
      <c r="B29" s="20" t="s">
        <v>6</v>
      </c>
      <c r="C29" s="20" t="s">
        <v>24</v>
      </c>
      <c r="D29" s="20">
        <v>7</v>
      </c>
      <c r="E29" s="19">
        <v>1024380</v>
      </c>
      <c r="F29" s="19">
        <v>650</v>
      </c>
      <c r="G29" s="20"/>
      <c r="H29" s="21"/>
      <c r="I29" s="18"/>
    </row>
    <row r="30" spans="1:9">
      <c r="A30" s="19">
        <v>42737</v>
      </c>
      <c r="B30" s="20" t="s">
        <v>10</v>
      </c>
      <c r="C30" s="20" t="s">
        <v>19</v>
      </c>
      <c r="D30" s="20">
        <v>3</v>
      </c>
      <c r="E30" s="19">
        <v>472615</v>
      </c>
      <c r="F30" s="19" t="s">
        <v>31</v>
      </c>
      <c r="G30" s="20"/>
      <c r="H30" s="21"/>
      <c r="I30" s="18"/>
    </row>
    <row r="33" spans="3:3">
      <c r="C3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J55"/>
  <sheetViews>
    <sheetView topLeftCell="A6" workbookViewId="0">
      <selection activeCell="H54" sqref="H54"/>
    </sheetView>
  </sheetViews>
  <sheetFormatPr baseColWidth="10" defaultRowHeight="15"/>
  <cols>
    <col min="3" max="3" width="16.85546875" customWidth="1"/>
    <col min="4" max="4" width="14.85546875" customWidth="1"/>
    <col min="5" max="5" width="14.140625" customWidth="1"/>
    <col min="6" max="6" width="17.85546875" customWidth="1"/>
    <col min="7" max="7" width="14.7109375" customWidth="1"/>
    <col min="9" max="9" width="18.140625" customWidth="1"/>
  </cols>
  <sheetData>
    <row r="4" spans="2:10">
      <c r="B4" s="23"/>
    </row>
    <row r="6" spans="2:10" ht="15.75" thickBot="1"/>
    <row r="7" spans="2:10" ht="15.75" customHeight="1" thickTop="1">
      <c r="C7" s="47" t="s">
        <v>48</v>
      </c>
      <c r="D7" s="48"/>
      <c r="E7" s="48"/>
      <c r="F7" s="48"/>
      <c r="G7" s="48"/>
      <c r="H7" s="48"/>
      <c r="I7" s="48"/>
      <c r="J7" s="49"/>
    </row>
    <row r="8" spans="2:10" ht="15" customHeight="1">
      <c r="C8" s="50"/>
      <c r="D8" s="51"/>
      <c r="E8" s="51"/>
      <c r="F8" s="51"/>
      <c r="G8" s="51"/>
      <c r="H8" s="51"/>
      <c r="I8" s="51"/>
      <c r="J8" s="52"/>
    </row>
    <row r="9" spans="2:10" ht="15" customHeight="1">
      <c r="C9" s="50"/>
      <c r="D9" s="51"/>
      <c r="E9" s="51"/>
      <c r="F9" s="51"/>
      <c r="G9" s="51"/>
      <c r="H9" s="51"/>
      <c r="I9" s="51"/>
      <c r="J9" s="52"/>
    </row>
    <row r="10" spans="2:10" ht="15.75" customHeight="1" thickBot="1">
      <c r="C10" s="53"/>
      <c r="D10" s="54"/>
      <c r="E10" s="54"/>
      <c r="F10" s="54"/>
      <c r="G10" s="54"/>
      <c r="H10" s="54"/>
      <c r="I10" s="54"/>
      <c r="J10" s="55"/>
    </row>
    <row r="11" spans="2:10" ht="15.75" thickTop="1"/>
    <row r="13" spans="2:10">
      <c r="C13" s="24" t="s">
        <v>45</v>
      </c>
      <c r="D13" s="24" t="s">
        <v>46</v>
      </c>
      <c r="E13" s="24" t="s">
        <v>18</v>
      </c>
      <c r="F13" s="24" t="s">
        <v>47</v>
      </c>
      <c r="G13" s="24" t="s">
        <v>27</v>
      </c>
      <c r="H13" s="24" t="s">
        <v>28</v>
      </c>
      <c r="I13" s="24" t="s">
        <v>29</v>
      </c>
      <c r="J13" s="24" t="s">
        <v>30</v>
      </c>
    </row>
    <row r="14" spans="2:10">
      <c r="C14" s="25">
        <v>43116</v>
      </c>
      <c r="D14" s="26" t="s">
        <v>6</v>
      </c>
      <c r="E14" s="26" t="s">
        <v>19</v>
      </c>
      <c r="F14" s="26">
        <v>2</v>
      </c>
      <c r="G14" s="25">
        <v>9379</v>
      </c>
      <c r="H14" s="25">
        <v>1000</v>
      </c>
      <c r="I14" s="27">
        <f>F14*G14</f>
        <v>18758</v>
      </c>
      <c r="J14" s="56">
        <f>I14+H14</f>
        <v>19758</v>
      </c>
    </row>
    <row r="15" spans="2:10">
      <c r="C15" s="25">
        <v>42737</v>
      </c>
      <c r="D15" s="26" t="s">
        <v>8</v>
      </c>
      <c r="E15" s="26" t="s">
        <v>20</v>
      </c>
      <c r="F15" s="26">
        <v>1</v>
      </c>
      <c r="G15" s="25">
        <v>1945</v>
      </c>
      <c r="H15" s="25" t="s">
        <v>31</v>
      </c>
      <c r="I15" s="27">
        <f t="shared" ref="I15:I27" si="0">F15*G15</f>
        <v>1945</v>
      </c>
      <c r="J15" s="56">
        <f>I15</f>
        <v>1945</v>
      </c>
    </row>
    <row r="16" spans="2:10">
      <c r="C16" s="25">
        <v>43847</v>
      </c>
      <c r="D16" s="26" t="s">
        <v>9</v>
      </c>
      <c r="E16" s="26" t="s">
        <v>21</v>
      </c>
      <c r="F16" s="26">
        <v>5</v>
      </c>
      <c r="G16" s="25">
        <v>3588</v>
      </c>
      <c r="H16" s="25">
        <v>500</v>
      </c>
      <c r="I16" s="27">
        <f t="shared" si="0"/>
        <v>17940</v>
      </c>
      <c r="J16" s="56">
        <f t="shared" ref="J16:J41" si="1">I16+H16</f>
        <v>18440</v>
      </c>
    </row>
    <row r="17" spans="3:10">
      <c r="C17" s="25">
        <v>44571</v>
      </c>
      <c r="D17" s="26" t="s">
        <v>10</v>
      </c>
      <c r="E17" s="26" t="s">
        <v>22</v>
      </c>
      <c r="F17" s="26">
        <v>3</v>
      </c>
      <c r="G17" s="25">
        <v>1438</v>
      </c>
      <c r="H17" s="25">
        <v>650</v>
      </c>
      <c r="I17" s="27">
        <f t="shared" si="0"/>
        <v>4314</v>
      </c>
      <c r="J17" s="56">
        <f t="shared" si="1"/>
        <v>4964</v>
      </c>
    </row>
    <row r="18" spans="3:10">
      <c r="C18" s="25">
        <v>43479</v>
      </c>
      <c r="D18" s="26" t="s">
        <v>11</v>
      </c>
      <c r="E18" s="26" t="s">
        <v>23</v>
      </c>
      <c r="F18" s="26">
        <v>1</v>
      </c>
      <c r="G18" s="25">
        <v>1138024</v>
      </c>
      <c r="H18" s="25">
        <v>2000</v>
      </c>
      <c r="I18" s="27">
        <f t="shared" si="0"/>
        <v>1138024</v>
      </c>
      <c r="J18" s="56">
        <f t="shared" si="1"/>
        <v>1140024</v>
      </c>
    </row>
    <row r="19" spans="3:10">
      <c r="C19" s="25">
        <v>43128</v>
      </c>
      <c r="D19" s="26" t="s">
        <v>12</v>
      </c>
      <c r="E19" s="26" t="s">
        <v>24</v>
      </c>
      <c r="F19" s="26">
        <v>9</v>
      </c>
      <c r="G19" s="25">
        <v>1660560</v>
      </c>
      <c r="H19" s="25">
        <v>350</v>
      </c>
      <c r="I19" s="27">
        <f t="shared" si="0"/>
        <v>14945040</v>
      </c>
      <c r="J19" s="56">
        <f t="shared" si="1"/>
        <v>14945390</v>
      </c>
    </row>
    <row r="20" spans="3:10">
      <c r="C20" s="25">
        <v>44225</v>
      </c>
      <c r="D20" s="26" t="s">
        <v>13</v>
      </c>
      <c r="E20" s="26" t="s">
        <v>25</v>
      </c>
      <c r="F20" s="26">
        <v>12</v>
      </c>
      <c r="G20" s="25">
        <v>753571</v>
      </c>
      <c r="H20" s="25">
        <v>700</v>
      </c>
      <c r="I20" s="27">
        <f t="shared" si="0"/>
        <v>9042852</v>
      </c>
      <c r="J20" s="56">
        <f t="shared" si="1"/>
        <v>9043552</v>
      </c>
    </row>
    <row r="21" spans="3:10">
      <c r="C21" s="25">
        <v>43838</v>
      </c>
      <c r="D21" s="26" t="s">
        <v>14</v>
      </c>
      <c r="E21" s="26" t="s">
        <v>26</v>
      </c>
      <c r="F21" s="26">
        <v>2</v>
      </c>
      <c r="G21" s="25">
        <v>2158475</v>
      </c>
      <c r="H21" s="25" t="s">
        <v>31</v>
      </c>
      <c r="I21" s="27">
        <f t="shared" si="0"/>
        <v>4316950</v>
      </c>
      <c r="J21" s="56">
        <f>I21</f>
        <v>4316950</v>
      </c>
    </row>
    <row r="22" spans="3:10">
      <c r="C22" s="25">
        <v>42737</v>
      </c>
      <c r="D22" s="26" t="s">
        <v>16</v>
      </c>
      <c r="E22" s="26" t="s">
        <v>26</v>
      </c>
      <c r="F22" s="26">
        <v>1</v>
      </c>
      <c r="G22" s="25">
        <v>627348</v>
      </c>
      <c r="H22" s="25">
        <v>650</v>
      </c>
      <c r="I22" s="27">
        <f t="shared" si="0"/>
        <v>627348</v>
      </c>
      <c r="J22" s="56">
        <f t="shared" si="1"/>
        <v>627998</v>
      </c>
    </row>
    <row r="23" spans="3:10">
      <c r="C23" s="25">
        <v>44571</v>
      </c>
      <c r="D23" s="26" t="s">
        <v>15</v>
      </c>
      <c r="E23" s="26" t="s">
        <v>20</v>
      </c>
      <c r="F23" s="26">
        <v>3</v>
      </c>
      <c r="G23" s="25">
        <v>2042768</v>
      </c>
      <c r="H23" s="25">
        <v>350</v>
      </c>
      <c r="I23" s="27">
        <f t="shared" si="0"/>
        <v>6128304</v>
      </c>
      <c r="J23" s="56">
        <f t="shared" si="1"/>
        <v>6128654</v>
      </c>
    </row>
    <row r="24" spans="3:10">
      <c r="C24" s="25">
        <v>43170</v>
      </c>
      <c r="D24" s="26" t="s">
        <v>9</v>
      </c>
      <c r="E24" s="26" t="s">
        <v>19</v>
      </c>
      <c r="F24" s="26">
        <v>4</v>
      </c>
      <c r="G24" s="25">
        <v>1647695</v>
      </c>
      <c r="H24" s="25" t="s">
        <v>31</v>
      </c>
      <c r="I24" s="27">
        <f t="shared" si="0"/>
        <v>6590780</v>
      </c>
      <c r="J24" s="56">
        <f>I24</f>
        <v>6590780</v>
      </c>
    </row>
    <row r="25" spans="3:10">
      <c r="C25" s="25">
        <v>43112</v>
      </c>
      <c r="D25" s="26" t="s">
        <v>6</v>
      </c>
      <c r="E25" s="26" t="s">
        <v>23</v>
      </c>
      <c r="F25" s="26">
        <v>6</v>
      </c>
      <c r="G25" s="25">
        <v>999328</v>
      </c>
      <c r="H25" s="25">
        <v>2000</v>
      </c>
      <c r="I25" s="27">
        <f t="shared" si="0"/>
        <v>5995968</v>
      </c>
      <c r="J25" s="56">
        <f t="shared" si="1"/>
        <v>5997968</v>
      </c>
    </row>
    <row r="26" spans="3:10">
      <c r="C26" s="25">
        <v>44225</v>
      </c>
      <c r="D26" s="26" t="s">
        <v>10</v>
      </c>
      <c r="E26" s="26" t="s">
        <v>20</v>
      </c>
      <c r="F26" s="26">
        <v>1</v>
      </c>
      <c r="G26" s="25">
        <v>2937300</v>
      </c>
      <c r="H26" s="25">
        <v>1000</v>
      </c>
      <c r="I26" s="27">
        <f t="shared" si="0"/>
        <v>2937300</v>
      </c>
      <c r="J26" s="56">
        <f t="shared" si="1"/>
        <v>2938300</v>
      </c>
    </row>
    <row r="27" spans="3:10">
      <c r="C27" s="25">
        <v>43479</v>
      </c>
      <c r="D27" s="26" t="s">
        <v>16</v>
      </c>
      <c r="E27" s="26" t="s">
        <v>26</v>
      </c>
      <c r="F27" s="26">
        <v>1</v>
      </c>
      <c r="G27" s="25">
        <v>664700</v>
      </c>
      <c r="H27" s="25">
        <v>350</v>
      </c>
      <c r="I27" s="27">
        <f t="shared" si="0"/>
        <v>664700</v>
      </c>
      <c r="J27" s="56">
        <f t="shared" si="1"/>
        <v>665050</v>
      </c>
    </row>
    <row r="28" spans="3:10">
      <c r="C28" s="25">
        <v>44225</v>
      </c>
      <c r="D28" s="26" t="s">
        <v>6</v>
      </c>
      <c r="E28" s="26" t="s">
        <v>26</v>
      </c>
      <c r="F28" s="26">
        <v>8</v>
      </c>
      <c r="G28" s="25">
        <v>1188090</v>
      </c>
      <c r="H28" s="25" t="s">
        <v>31</v>
      </c>
      <c r="I28" s="27">
        <f t="shared" ref="I28:I42" si="2">F28*G28</f>
        <v>9504720</v>
      </c>
      <c r="J28" s="56">
        <f>I28</f>
        <v>9504720</v>
      </c>
    </row>
    <row r="29" spans="3:10">
      <c r="C29" s="25">
        <v>43838</v>
      </c>
      <c r="D29" s="26" t="s">
        <v>9</v>
      </c>
      <c r="E29" s="26" t="s">
        <v>26</v>
      </c>
      <c r="F29" s="26">
        <v>10</v>
      </c>
      <c r="G29" s="25">
        <v>1385910</v>
      </c>
      <c r="H29" s="25">
        <v>650</v>
      </c>
      <c r="I29" s="27">
        <f t="shared" si="2"/>
        <v>13859100</v>
      </c>
      <c r="J29" s="56">
        <f t="shared" si="1"/>
        <v>13859750</v>
      </c>
    </row>
    <row r="30" spans="3:10">
      <c r="C30" s="25">
        <v>43250</v>
      </c>
      <c r="D30" s="26" t="s">
        <v>9</v>
      </c>
      <c r="E30" s="26" t="s">
        <v>19</v>
      </c>
      <c r="F30" s="26">
        <v>3</v>
      </c>
      <c r="G30" s="25">
        <v>1800516</v>
      </c>
      <c r="H30" s="25" t="s">
        <v>31</v>
      </c>
      <c r="I30" s="27">
        <f t="shared" si="2"/>
        <v>5401548</v>
      </c>
      <c r="J30" s="56">
        <f>I30</f>
        <v>5401548</v>
      </c>
    </row>
    <row r="31" spans="3:10">
      <c r="C31" s="25">
        <v>44571</v>
      </c>
      <c r="D31" s="26" t="s">
        <v>17</v>
      </c>
      <c r="E31" s="26" t="s">
        <v>26</v>
      </c>
      <c r="F31" s="26">
        <v>8</v>
      </c>
      <c r="G31" s="25">
        <v>1679605</v>
      </c>
      <c r="H31" s="25">
        <v>2000</v>
      </c>
      <c r="I31" s="27">
        <f t="shared" si="2"/>
        <v>13436840</v>
      </c>
      <c r="J31" s="56">
        <f t="shared" si="1"/>
        <v>13438840</v>
      </c>
    </row>
    <row r="32" spans="3:10">
      <c r="C32" s="25">
        <v>43479</v>
      </c>
      <c r="D32" s="26" t="s">
        <v>6</v>
      </c>
      <c r="E32" s="26" t="s">
        <v>20</v>
      </c>
      <c r="F32" s="26">
        <v>7</v>
      </c>
      <c r="G32" s="25">
        <v>731700</v>
      </c>
      <c r="H32" s="25">
        <v>700</v>
      </c>
      <c r="I32" s="27">
        <f t="shared" si="2"/>
        <v>5121900</v>
      </c>
      <c r="J32" s="56">
        <f t="shared" si="1"/>
        <v>5122600</v>
      </c>
    </row>
    <row r="33" spans="3:10">
      <c r="C33" s="25">
        <v>44571</v>
      </c>
      <c r="D33" s="26" t="s">
        <v>17</v>
      </c>
      <c r="E33" s="26" t="s">
        <v>20</v>
      </c>
      <c r="F33" s="26">
        <v>13</v>
      </c>
      <c r="G33" s="25">
        <v>779868</v>
      </c>
      <c r="H33" s="25">
        <v>650</v>
      </c>
      <c r="I33" s="27">
        <f t="shared" si="2"/>
        <v>10138284</v>
      </c>
      <c r="J33" s="56">
        <f t="shared" si="1"/>
        <v>10138934</v>
      </c>
    </row>
    <row r="34" spans="3:10">
      <c r="C34" s="25">
        <v>43121</v>
      </c>
      <c r="D34" s="26" t="s">
        <v>17</v>
      </c>
      <c r="E34" s="26" t="s">
        <v>20</v>
      </c>
      <c r="F34" s="26">
        <v>9</v>
      </c>
      <c r="G34" s="25">
        <v>2020992</v>
      </c>
      <c r="H34" s="25" t="s">
        <v>31</v>
      </c>
      <c r="I34" s="27">
        <f t="shared" si="2"/>
        <v>18188928</v>
      </c>
      <c r="J34" s="56">
        <f>I34</f>
        <v>18188928</v>
      </c>
    </row>
    <row r="35" spans="3:10">
      <c r="C35" s="25">
        <v>43312</v>
      </c>
      <c r="D35" s="26" t="s">
        <v>16</v>
      </c>
      <c r="E35" s="26" t="s">
        <v>26</v>
      </c>
      <c r="F35" s="26">
        <v>2</v>
      </c>
      <c r="G35" s="25">
        <v>492156</v>
      </c>
      <c r="H35" s="25">
        <v>2000</v>
      </c>
      <c r="I35" s="27">
        <f t="shared" si="2"/>
        <v>984312</v>
      </c>
      <c r="J35" s="56">
        <f t="shared" si="1"/>
        <v>986312</v>
      </c>
    </row>
    <row r="36" spans="3:10">
      <c r="C36" s="25">
        <v>43838</v>
      </c>
      <c r="D36" s="26" t="s">
        <v>9</v>
      </c>
      <c r="E36" s="26" t="s">
        <v>26</v>
      </c>
      <c r="F36" s="26">
        <v>4</v>
      </c>
      <c r="G36" s="25">
        <v>474600</v>
      </c>
      <c r="H36" s="25">
        <v>1000</v>
      </c>
      <c r="I36" s="27">
        <f t="shared" si="2"/>
        <v>1898400</v>
      </c>
      <c r="J36" s="56">
        <f t="shared" si="1"/>
        <v>1899400</v>
      </c>
    </row>
    <row r="37" spans="3:10">
      <c r="C37" s="25">
        <v>44571</v>
      </c>
      <c r="D37" s="26" t="s">
        <v>6</v>
      </c>
      <c r="E37" s="26" t="s">
        <v>26</v>
      </c>
      <c r="F37" s="26">
        <v>6</v>
      </c>
      <c r="G37" s="25">
        <v>995520</v>
      </c>
      <c r="H37" s="25">
        <v>650</v>
      </c>
      <c r="I37" s="27">
        <f t="shared" si="2"/>
        <v>5973120</v>
      </c>
      <c r="J37" s="56">
        <f t="shared" si="1"/>
        <v>5973770</v>
      </c>
    </row>
    <row r="38" spans="3:10">
      <c r="C38" s="25">
        <v>43361</v>
      </c>
      <c r="D38" s="26" t="s">
        <v>6</v>
      </c>
      <c r="E38" s="26" t="s">
        <v>19</v>
      </c>
      <c r="F38" s="26">
        <v>1</v>
      </c>
      <c r="G38" s="25">
        <v>1107108</v>
      </c>
      <c r="H38" s="25">
        <v>2000</v>
      </c>
      <c r="I38" s="27">
        <f t="shared" si="2"/>
        <v>1107108</v>
      </c>
      <c r="J38" s="56">
        <f t="shared" si="1"/>
        <v>1109108</v>
      </c>
    </row>
    <row r="39" spans="3:10">
      <c r="C39" s="25">
        <v>43479</v>
      </c>
      <c r="D39" s="26" t="s">
        <v>9</v>
      </c>
      <c r="E39" s="26" t="s">
        <v>19</v>
      </c>
      <c r="F39" s="26">
        <v>1</v>
      </c>
      <c r="G39" s="25">
        <v>1449629</v>
      </c>
      <c r="H39" s="25">
        <v>1000</v>
      </c>
      <c r="I39" s="27">
        <f t="shared" si="2"/>
        <v>1449629</v>
      </c>
      <c r="J39" s="56">
        <f t="shared" si="1"/>
        <v>1450629</v>
      </c>
    </row>
    <row r="40" spans="3:10">
      <c r="C40" s="25">
        <v>44571</v>
      </c>
      <c r="D40" s="26" t="s">
        <v>10</v>
      </c>
      <c r="E40" s="26" t="s">
        <v>23</v>
      </c>
      <c r="F40" s="26">
        <v>2</v>
      </c>
      <c r="G40" s="25">
        <v>924294</v>
      </c>
      <c r="H40" s="25" t="s">
        <v>31</v>
      </c>
      <c r="I40" s="27">
        <f t="shared" si="2"/>
        <v>1848588</v>
      </c>
      <c r="J40" s="56">
        <f>I40</f>
        <v>1848588</v>
      </c>
    </row>
    <row r="41" spans="3:10">
      <c r="C41" s="25">
        <v>43838</v>
      </c>
      <c r="D41" s="26" t="s">
        <v>6</v>
      </c>
      <c r="E41" s="26" t="s">
        <v>24</v>
      </c>
      <c r="F41" s="26">
        <v>7</v>
      </c>
      <c r="G41" s="25">
        <v>1024380</v>
      </c>
      <c r="H41" s="25">
        <v>650</v>
      </c>
      <c r="I41" s="27">
        <f t="shared" si="2"/>
        <v>7170660</v>
      </c>
      <c r="J41" s="56">
        <f t="shared" si="1"/>
        <v>7171310</v>
      </c>
    </row>
    <row r="42" spans="3:10" ht="15.75" thickBot="1">
      <c r="C42" s="25">
        <v>42737</v>
      </c>
      <c r="D42" s="26" t="s">
        <v>10</v>
      </c>
      <c r="E42" s="26" t="s">
        <v>19</v>
      </c>
      <c r="F42" s="26">
        <v>3</v>
      </c>
      <c r="G42" s="25">
        <v>472615</v>
      </c>
      <c r="H42" s="25" t="s">
        <v>31</v>
      </c>
      <c r="I42" s="27">
        <f t="shared" si="2"/>
        <v>1417845</v>
      </c>
      <c r="J42" s="56">
        <f>I42</f>
        <v>1417845</v>
      </c>
    </row>
    <row r="43" spans="3:10">
      <c r="C43" s="42" t="s">
        <v>49</v>
      </c>
      <c r="D43" s="40" t="s">
        <v>50</v>
      </c>
      <c r="E43" s="41"/>
    </row>
    <row r="44" spans="3:10">
      <c r="C44" s="43"/>
      <c r="D44" s="58">
        <f>SUM(F14+F25+F28++F32+F37+F38+F41)</f>
        <v>37</v>
      </c>
      <c r="E44" s="28" t="s">
        <v>52</v>
      </c>
    </row>
    <row r="45" spans="3:10" ht="15" customHeight="1">
      <c r="C45" s="43"/>
      <c r="D45" s="38" t="s">
        <v>51</v>
      </c>
      <c r="E45" s="39"/>
    </row>
    <row r="46" spans="3:10" ht="15.75" thickBot="1">
      <c r="C46" s="43"/>
      <c r="D46" s="59">
        <v>1</v>
      </c>
      <c r="E46" s="29" t="s">
        <v>53</v>
      </c>
    </row>
    <row r="47" spans="3:10">
      <c r="C47" s="44" t="s">
        <v>54</v>
      </c>
      <c r="D47" s="45"/>
      <c r="E47" s="45"/>
      <c r="F47" s="46"/>
    </row>
    <row r="48" spans="3:10" ht="15.75" thickBot="1">
      <c r="C48" s="60">
        <f>SUM(F14+F16+F17+F18+F19+F20+F22+F23+F25+F26+F27+F29+F31+F32+F33+F35+F36+F37+F38+F39+F41)</f>
        <v>103</v>
      </c>
      <c r="D48" s="61"/>
      <c r="E48" s="61"/>
      <c r="F48" s="62"/>
    </row>
    <row r="49" spans="3:5" ht="15.75" thickTop="1">
      <c r="C49" s="32" t="s">
        <v>55</v>
      </c>
      <c r="D49" s="33"/>
      <c r="E49" s="36">
        <f>AVERAGE(G14:G42)</f>
        <v>1074934.551724138</v>
      </c>
    </row>
    <row r="50" spans="3:5" ht="15.75" thickBot="1">
      <c r="C50" s="34"/>
      <c r="D50" s="35"/>
      <c r="E50" s="37"/>
    </row>
    <row r="51" spans="3:5" ht="15.75" thickTop="1"/>
    <row r="52" spans="3:5">
      <c r="C52" s="30" t="s">
        <v>56</v>
      </c>
      <c r="D52" s="30" t="s">
        <v>57</v>
      </c>
      <c r="E52" s="30" t="s">
        <v>58</v>
      </c>
    </row>
    <row r="53" spans="3:5">
      <c r="C53" s="5" t="s">
        <v>19</v>
      </c>
      <c r="D53" s="63"/>
      <c r="E53" s="63"/>
    </row>
    <row r="54" spans="3:5">
      <c r="C54" s="31" t="s">
        <v>59</v>
      </c>
      <c r="D54" s="63"/>
      <c r="E54" s="63"/>
    </row>
    <row r="55" spans="3:5">
      <c r="C55" s="5" t="s">
        <v>26</v>
      </c>
      <c r="D55" s="63"/>
      <c r="E55" s="63"/>
    </row>
  </sheetData>
  <mergeCells count="8">
    <mergeCell ref="C7:J10"/>
    <mergeCell ref="C48:F48"/>
    <mergeCell ref="C49:D50"/>
    <mergeCell ref="E49:E50"/>
    <mergeCell ref="D45:E45"/>
    <mergeCell ref="D43:E43"/>
    <mergeCell ref="C43:C46"/>
    <mergeCell ref="C47:F47"/>
  </mergeCells>
  <pageMargins left="0.7" right="0.7" top="0.75" bottom="0.75" header="0.3" footer="0.3"/>
  <pageSetup orientation="portrait" r:id="rId1"/>
  <ignoredErrors>
    <ignoredError sqref="J21 J15 J24 J28:J29 J30 J34 J40:J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2022-04-29T15:56:34Z</dcterms:modified>
</cp:coreProperties>
</file>