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Tabla1!$D$12:$J$35</definedName>
  </definedNames>
  <calcPr calcId="124519"/>
</workbook>
</file>

<file path=xl/calcChain.xml><?xml version="1.0" encoding="utf-8"?>
<calcChain xmlns="http://schemas.openxmlformats.org/spreadsheetml/2006/main">
  <c r="C77" i="2"/>
  <c r="D50" i="1"/>
  <c r="B20"/>
  <c r="B19"/>
  <c r="B18"/>
  <c r="B16"/>
  <c r="B17"/>
  <c r="B15"/>
  <c r="B14"/>
  <c r="B13"/>
  <c r="K41"/>
  <c r="K39"/>
  <c r="K33"/>
  <c r="K29"/>
  <c r="K27"/>
  <c r="J20"/>
  <c r="J14"/>
  <c r="K15"/>
  <c r="K17"/>
  <c r="K18"/>
  <c r="K19"/>
  <c r="K21"/>
  <c r="K22"/>
  <c r="K24"/>
  <c r="K25"/>
  <c r="K26"/>
  <c r="K28"/>
  <c r="K30"/>
  <c r="K31"/>
  <c r="K32"/>
  <c r="K34"/>
  <c r="K35"/>
  <c r="K36"/>
  <c r="K37"/>
  <c r="K38"/>
  <c r="K40"/>
  <c r="K13"/>
  <c r="J41"/>
  <c r="J28"/>
  <c r="J29"/>
  <c r="J30"/>
  <c r="J31"/>
  <c r="J32"/>
  <c r="J33"/>
  <c r="J34"/>
  <c r="J35"/>
  <c r="J36"/>
  <c r="J37"/>
  <c r="J38"/>
  <c r="J39"/>
  <c r="J40"/>
  <c r="J15"/>
  <c r="J16"/>
  <c r="K16" s="1"/>
  <c r="J17"/>
  <c r="J18"/>
  <c r="J19"/>
  <c r="J21"/>
  <c r="J22"/>
  <c r="J23"/>
  <c r="J24"/>
  <c r="J25"/>
  <c r="J26"/>
  <c r="J27"/>
  <c r="J13"/>
</calcChain>
</file>

<file path=xl/sharedStrings.xml><?xml version="1.0" encoding="utf-8"?>
<sst xmlns="http://schemas.openxmlformats.org/spreadsheetml/2006/main" count="97" uniqueCount="50">
  <si>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</si>
  <si>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</si>
  <si>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</si>
  <si>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</si>
  <si>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</si>
  <si>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</si>
  <si>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</si>
  <si>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</si>
  <si>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</si>
  <si>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</si>
  <si>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</si>
  <si>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</si>
  <si>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</si>
  <si>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</si>
  <si>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</si>
  <si>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</si>
  <si>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</si>
  <si>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</si>
  <si>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</si>
  <si>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</si>
  <si>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</si>
  <si>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</si>
  <si>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</si>
  <si>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</si>
  <si>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</si>
  <si>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</si>
  <si>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</si>
  <si>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</si>
  <si>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</si>
  <si>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</si>
  <si>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</si>
  <si>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</si>
  <si>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</si>
  <si>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</si>
  <si>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</si>
  <si>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</si>
  <si>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</si>
  <si>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</si>
  <si>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</si>
  <si>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</si>
  <si>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</si>
  <si>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</si>
  <si>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</si>
  <si>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</si>
  <si>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</si>
  <si>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</si>
  <si>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CANTIDAD DE ATENCIONES</t>
  </si>
  <si>
    <t>MENOR CANTIDAD DE ATENCIONES</t>
  </si>
  <si>
    <t>ENFERMERIA</t>
  </si>
  <si>
    <t>CANTIDAD DE DIAGNOSTICOS CON OBRA SOCIAL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</si>
</sst>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dd/mm/yy"/>
    <numFmt numFmtId="166" formatCode="_ &quot;$&quot;\ * #,##0_ ;_ &quot;$&quot;\ * \-#,##0_ ;_ &quot;$&quot;\ * &quot;-&quot;??_ ;_ @_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5F5F5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6" fillId="0" borderId="4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0" fillId="0" borderId="4" xfId="0" applyBorder="1"/>
    <xf numFmtId="0" fontId="5" fillId="6" borderId="6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4" fontId="6" fillId="0" borderId="9" xfId="0" applyNumberFormat="1" applyFont="1" applyFill="1" applyBorder="1" applyAlignment="1">
      <alignment horizontal="center"/>
    </xf>
    <xf numFmtId="166" fontId="6" fillId="0" borderId="16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6" fontId="0" fillId="0" borderId="5" xfId="0" applyNumberFormat="1" applyBorder="1"/>
    <xf numFmtId="166" fontId="6" fillId="0" borderId="6" xfId="1" applyNumberFormat="1" applyFont="1" applyFill="1" applyBorder="1" applyAlignment="1">
      <alignment horizontal="center"/>
    </xf>
    <xf numFmtId="166" fontId="6" fillId="0" borderId="14" xfId="1" applyNumberFormat="1" applyFont="1" applyFill="1" applyBorder="1" applyAlignment="1">
      <alignment horizontal="center"/>
    </xf>
    <xf numFmtId="166" fontId="6" fillId="0" borderId="8" xfId="1" applyNumberFormat="1" applyFont="1" applyFill="1" applyBorder="1" applyAlignment="1">
      <alignment horizontal="center"/>
    </xf>
    <xf numFmtId="166" fontId="6" fillId="0" borderId="17" xfId="1" applyNumberFormat="1" applyFont="1" applyFill="1" applyBorder="1" applyAlignment="1">
      <alignment horizontal="center"/>
    </xf>
    <xf numFmtId="166" fontId="6" fillId="0" borderId="12" xfId="1" applyNumberFormat="1" applyFont="1" applyFill="1" applyBorder="1" applyAlignment="1">
      <alignment horizontal="center"/>
    </xf>
    <xf numFmtId="166" fontId="6" fillId="0" borderId="4" xfId="1" applyNumberFormat="1" applyFont="1" applyFill="1" applyBorder="1" applyAlignment="1">
      <alignment horizontal="center"/>
    </xf>
    <xf numFmtId="166" fontId="0" fillId="0" borderId="12" xfId="0" applyNumberFormat="1" applyBorder="1"/>
    <xf numFmtId="166" fontId="0" fillId="0" borderId="17" xfId="0" applyNumberFormat="1" applyBorder="1"/>
    <xf numFmtId="166" fontId="0" fillId="0" borderId="6" xfId="0" applyNumberFormat="1" applyBorder="1"/>
    <xf numFmtId="0" fontId="0" fillId="0" borderId="0" xfId="0" applyBorder="1" applyAlignment="1"/>
    <xf numFmtId="0" fontId="0" fillId="0" borderId="11" xfId="0" applyBorder="1"/>
    <xf numFmtId="14" fontId="6" fillId="7" borderId="13" xfId="0" applyNumberFormat="1" applyFont="1" applyFill="1" applyBorder="1" applyAlignment="1">
      <alignment horizontal="center"/>
    </xf>
    <xf numFmtId="14" fontId="6" fillId="7" borderId="9" xfId="0" applyNumberFormat="1" applyFont="1" applyFill="1" applyBorder="1" applyAlignment="1">
      <alignment horizontal="center"/>
    </xf>
    <xf numFmtId="14" fontId="6" fillId="8" borderId="7" xfId="0" applyNumberFormat="1" applyFont="1" applyFill="1" applyBorder="1" applyAlignment="1">
      <alignment horizontal="center"/>
    </xf>
    <xf numFmtId="14" fontId="6" fillId="4" borderId="13" xfId="0" applyNumberFormat="1" applyFont="1" applyFill="1" applyBorder="1" applyAlignment="1">
      <alignment horizontal="center"/>
    </xf>
    <xf numFmtId="14" fontId="6" fillId="4" borderId="9" xfId="0" applyNumberFormat="1" applyFont="1" applyFill="1" applyBorder="1" applyAlignment="1">
      <alignment horizontal="center"/>
    </xf>
    <xf numFmtId="14" fontId="6" fillId="9" borderId="9" xfId="0" applyNumberFormat="1" applyFont="1" applyFill="1" applyBorder="1" applyAlignment="1">
      <alignment horizontal="center"/>
    </xf>
    <xf numFmtId="14" fontId="6" fillId="10" borderId="13" xfId="0" applyNumberFormat="1" applyFont="1" applyFill="1" applyBorder="1" applyAlignment="1">
      <alignment horizontal="center"/>
    </xf>
    <xf numFmtId="14" fontId="6" fillId="10" borderId="10" xfId="0" applyNumberFormat="1" applyFont="1" applyFill="1" applyBorder="1" applyAlignment="1">
      <alignment horizontal="center"/>
    </xf>
    <xf numFmtId="14" fontId="6" fillId="10" borderId="9" xfId="0" applyNumberFormat="1" applyFont="1" applyFill="1" applyBorder="1" applyAlignment="1">
      <alignment horizontal="center"/>
    </xf>
    <xf numFmtId="14" fontId="6" fillId="12" borderId="9" xfId="0" applyNumberFormat="1" applyFont="1" applyFill="1" applyBorder="1" applyAlignment="1">
      <alignment horizontal="center"/>
    </xf>
    <xf numFmtId="14" fontId="6" fillId="13" borderId="7" xfId="0" applyNumberFormat="1" applyFont="1" applyFill="1" applyBorder="1" applyAlignment="1">
      <alignment horizontal="center"/>
    </xf>
    <xf numFmtId="14" fontId="6" fillId="16" borderId="7" xfId="0" applyNumberFormat="1" applyFont="1" applyFill="1" applyBorder="1" applyAlignment="1">
      <alignment horizontal="center"/>
    </xf>
    <xf numFmtId="14" fontId="6" fillId="16" borderId="9" xfId="0" applyNumberFormat="1" applyFont="1" applyFill="1" applyBorder="1" applyAlignment="1">
      <alignment horizontal="center"/>
    </xf>
    <xf numFmtId="14" fontId="6" fillId="16" borderId="10" xfId="0" applyNumberFormat="1" applyFont="1" applyFill="1" applyBorder="1" applyAlignment="1">
      <alignment horizontal="center"/>
    </xf>
    <xf numFmtId="14" fontId="6" fillId="14" borderId="13" xfId="0" applyNumberFormat="1" applyFont="1" applyFill="1" applyBorder="1" applyAlignment="1">
      <alignment horizontal="center"/>
    </xf>
    <xf numFmtId="14" fontId="6" fillId="13" borderId="13" xfId="0" applyNumberFormat="1" applyFont="1" applyFill="1" applyBorder="1" applyAlignment="1">
      <alignment horizontal="center"/>
    </xf>
    <xf numFmtId="14" fontId="6" fillId="13" borderId="9" xfId="0" applyNumberFormat="1" applyFont="1" applyFill="1" applyBorder="1" applyAlignment="1">
      <alignment horizontal="center"/>
    </xf>
    <xf numFmtId="14" fontId="6" fillId="17" borderId="7" xfId="0" applyNumberFormat="1" applyFont="1" applyFill="1" applyBorder="1" applyAlignment="1">
      <alignment horizontal="center"/>
    </xf>
    <xf numFmtId="14" fontId="6" fillId="18" borderId="13" xfId="0" applyNumberFormat="1" applyFont="1" applyFill="1" applyBorder="1" applyAlignment="1">
      <alignment horizontal="center"/>
    </xf>
    <xf numFmtId="14" fontId="6" fillId="15" borderId="9" xfId="0" applyNumberFormat="1" applyFont="1" applyFill="1" applyBorder="1" applyAlignment="1">
      <alignment horizontal="center"/>
    </xf>
    <xf numFmtId="14" fontId="8" fillId="11" borderId="13" xfId="0" applyNumberFormat="1" applyFont="1" applyFill="1" applyBorder="1" applyAlignment="1">
      <alignment horizontal="center"/>
    </xf>
    <xf numFmtId="0" fontId="6" fillId="19" borderId="12" xfId="0" applyFont="1" applyFill="1" applyBorder="1" applyAlignment="1">
      <alignment horizontal="center"/>
    </xf>
    <xf numFmtId="166" fontId="6" fillId="19" borderId="12" xfId="1" applyNumberFormat="1" applyFont="1" applyFill="1" applyBorder="1" applyAlignment="1">
      <alignment horizontal="center"/>
    </xf>
    <xf numFmtId="166" fontId="6" fillId="19" borderId="4" xfId="1" applyNumberFormat="1" applyFont="1" applyFill="1" applyBorder="1" applyAlignment="1">
      <alignment horizontal="center"/>
    </xf>
    <xf numFmtId="0" fontId="6" fillId="19" borderId="17" xfId="0" applyFont="1" applyFill="1" applyBorder="1" applyAlignment="1">
      <alignment horizontal="center"/>
    </xf>
    <xf numFmtId="166" fontId="6" fillId="19" borderId="17" xfId="1" applyNumberFormat="1" applyFont="1" applyFill="1" applyBorder="1" applyAlignment="1">
      <alignment horizontal="center"/>
    </xf>
    <xf numFmtId="166" fontId="6" fillId="19" borderId="0" xfId="1" applyNumberFormat="1" applyFont="1" applyFill="1" applyBorder="1" applyAlignment="1">
      <alignment horizontal="center"/>
    </xf>
    <xf numFmtId="0" fontId="6" fillId="19" borderId="6" xfId="0" applyFont="1" applyFill="1" applyBorder="1" applyAlignment="1">
      <alignment horizontal="center"/>
    </xf>
    <xf numFmtId="166" fontId="6" fillId="19" borderId="6" xfId="1" applyNumberFormat="1" applyFont="1" applyFill="1" applyBorder="1" applyAlignment="1">
      <alignment horizontal="center"/>
    </xf>
    <xf numFmtId="166" fontId="6" fillId="19" borderId="14" xfId="1" applyNumberFormat="1" applyFont="1" applyFill="1" applyBorder="1" applyAlignment="1">
      <alignment horizontal="center"/>
    </xf>
    <xf numFmtId="0" fontId="6" fillId="19" borderId="16" xfId="0" applyFont="1" applyFill="1" applyBorder="1" applyAlignment="1">
      <alignment horizontal="center"/>
    </xf>
    <xf numFmtId="166" fontId="6" fillId="19" borderId="16" xfId="1" applyNumberFormat="1" applyFont="1" applyFill="1" applyBorder="1" applyAlignment="1">
      <alignment horizontal="center"/>
    </xf>
    <xf numFmtId="166" fontId="6" fillId="19" borderId="8" xfId="1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 textRotation="135"/>
    </xf>
    <xf numFmtId="0" fontId="1" fillId="0" borderId="17" xfId="0" applyFont="1" applyBorder="1" applyAlignment="1">
      <alignment horizontal="center" vertical="center" textRotation="135"/>
    </xf>
    <xf numFmtId="0" fontId="1" fillId="0" borderId="12" xfId="0" applyFont="1" applyBorder="1" applyAlignment="1">
      <alignment horizontal="center" vertical="center" textRotation="135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7" borderId="12" xfId="0" applyFill="1" applyBorder="1" applyAlignment="1">
      <alignment horizontal="left" vertical="center"/>
    </xf>
    <xf numFmtId="0" fontId="0" fillId="7" borderId="0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5F5F5F"/>
      <color rgb="FF9933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</xdr:row>
      <xdr:rowOff>152400</xdr:rowOff>
    </xdr:from>
    <xdr:to>
      <xdr:col>10</xdr:col>
      <xdr:colOff>1104901</xdr:colOff>
      <xdr:row>10</xdr:row>
      <xdr:rowOff>8347</xdr:rowOff>
    </xdr:to>
    <xdr:pic>
      <xdr:nvPicPr>
        <xdr:cNvPr id="2" name="1 Imagen" descr="aaaaaaaaaaaaaaaaaaaa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0900" y="533400"/>
          <a:ext cx="9283700" cy="1379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36" zoomScale="90" zoomScaleNormal="90" workbookViewId="0">
      <selection activeCell="C73" sqref="C73:C76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5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3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8" t="s">
        <v>39</v>
      </c>
    </row>
    <row r="41" spans="1:2" ht="14.25" customHeight="1"/>
    <row r="44" spans="1:2" ht="30.75" customHeight="1">
      <c r="B44" s="18" t="s">
        <v>40</v>
      </c>
    </row>
    <row r="50" spans="1:2" ht="15.75">
      <c r="A50" s="3"/>
      <c r="B50" s="18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3" ht="15.75">
      <c r="A66" s="3" t="s">
        <v>44</v>
      </c>
    </row>
    <row r="68" spans="1:3" ht="15.75">
      <c r="A68" s="3"/>
    </row>
    <row r="69" spans="1:3">
      <c r="A69" s="7" t="s">
        <v>0</v>
      </c>
      <c r="B69" s="7" t="s">
        <v>1</v>
      </c>
      <c r="C69" s="8" t="s">
        <v>2</v>
      </c>
    </row>
    <row r="70" spans="1:3">
      <c r="A70" s="14">
        <v>1</v>
      </c>
      <c r="B70" s="9">
        <v>1</v>
      </c>
      <c r="C70" s="10">
        <v>0</v>
      </c>
    </row>
    <row r="71" spans="1:3">
      <c r="A71" s="14">
        <v>2</v>
      </c>
      <c r="B71" s="9">
        <v>0.5</v>
      </c>
      <c r="C71" s="10">
        <v>0.5</v>
      </c>
    </row>
    <row r="72" spans="1:3">
      <c r="A72" s="14">
        <v>3</v>
      </c>
      <c r="B72" s="9">
        <v>1</v>
      </c>
      <c r="C72" s="10">
        <v>1</v>
      </c>
    </row>
    <row r="73" spans="1:3">
      <c r="A73" s="14">
        <v>4</v>
      </c>
      <c r="B73" s="9">
        <v>3</v>
      </c>
      <c r="C73" s="10">
        <v>0</v>
      </c>
    </row>
    <row r="74" spans="1:3">
      <c r="A74" s="14">
        <v>5</v>
      </c>
      <c r="B74" s="9">
        <v>1.5</v>
      </c>
      <c r="C74" s="10">
        <v>0</v>
      </c>
    </row>
    <row r="75" spans="1:3">
      <c r="A75" s="14">
        <v>6</v>
      </c>
      <c r="B75" s="9">
        <v>1.5</v>
      </c>
      <c r="C75" s="10">
        <v>0</v>
      </c>
    </row>
    <row r="76" spans="1:3" ht="15.75" thickBot="1">
      <c r="A76" s="14">
        <v>7</v>
      </c>
      <c r="B76" s="9">
        <v>1.5</v>
      </c>
      <c r="C76" s="10">
        <v>0</v>
      </c>
    </row>
    <row r="77" spans="1:3" ht="15.75" thickBot="1">
      <c r="B77" s="11" t="s">
        <v>3</v>
      </c>
      <c r="C77" s="12">
        <f>SUM(C70:C76)</f>
        <v>1.5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0"/>
  <sheetViews>
    <sheetView zoomScale="70" zoomScaleNormal="70" workbookViewId="0">
      <selection activeCell="B27" sqref="B27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2.140625" style="19" customWidth="1"/>
    <col min="5" max="5" width="19" style="1" customWidth="1"/>
    <col min="6" max="6" width="16.7109375" bestFit="1" customWidth="1"/>
    <col min="7" max="7" width="24.42578125" customWidth="1"/>
    <col min="8" max="8" width="23.85546875" customWidth="1"/>
    <col min="9" max="9" width="17.28515625" customWidth="1"/>
    <col min="10" max="10" width="21.85546875" customWidth="1"/>
    <col min="11" max="11" width="21.7109375" customWidth="1"/>
  </cols>
  <sheetData>
    <row r="1" spans="2:11">
      <c r="I1" s="16"/>
    </row>
    <row r="2" spans="2:11">
      <c r="I2" s="16"/>
    </row>
    <row r="3" spans="2:11">
      <c r="I3" s="16"/>
    </row>
    <row r="4" spans="2:11">
      <c r="I4" s="16"/>
    </row>
    <row r="5" spans="2:11">
      <c r="I5" s="16"/>
    </row>
    <row r="6" spans="2:11">
      <c r="I6" s="16"/>
    </row>
    <row r="7" spans="2:11">
      <c r="I7" s="16"/>
    </row>
    <row r="8" spans="2:11">
      <c r="I8" s="16"/>
    </row>
    <row r="9" spans="2:11">
      <c r="I9" s="16"/>
    </row>
    <row r="10" spans="2:11">
      <c r="I10" s="16"/>
    </row>
    <row r="11" spans="2:11" ht="15.75" thickBot="1">
      <c r="I11" s="16"/>
    </row>
    <row r="12" spans="2:11" ht="16.5" thickTop="1" thickBot="1">
      <c r="D12" s="28" t="s">
        <v>7</v>
      </c>
      <c r="E12" s="28" t="s">
        <v>5</v>
      </c>
      <c r="F12" s="28" t="s">
        <v>18</v>
      </c>
      <c r="G12" s="29" t="s">
        <v>32</v>
      </c>
      <c r="H12" s="29" t="s">
        <v>27</v>
      </c>
      <c r="I12" s="30" t="s">
        <v>28</v>
      </c>
      <c r="J12" s="28" t="s">
        <v>29</v>
      </c>
      <c r="K12" s="29" t="s">
        <v>30</v>
      </c>
    </row>
    <row r="13" spans="2:11" ht="16.5" thickTop="1" thickBot="1">
      <c r="B13" s="2">
        <f>SUM(G13)</f>
        <v>2</v>
      </c>
      <c r="D13" s="51">
        <v>43116</v>
      </c>
      <c r="E13" s="22" t="s">
        <v>6</v>
      </c>
      <c r="F13" s="17" t="s">
        <v>19</v>
      </c>
      <c r="G13" s="25">
        <v>2</v>
      </c>
      <c r="H13" s="32">
        <v>9379</v>
      </c>
      <c r="I13" s="33">
        <v>1000</v>
      </c>
      <c r="J13" s="32">
        <f>(G13*H13)</f>
        <v>18758</v>
      </c>
      <c r="K13" s="34">
        <f>(J13-I13)</f>
        <v>17758</v>
      </c>
    </row>
    <row r="14" spans="2:11" ht="16.5" thickTop="1" thickBot="1">
      <c r="B14" s="2">
        <f>SUM(G14,G21,G41)</f>
        <v>5</v>
      </c>
      <c r="D14" s="46">
        <v>42737</v>
      </c>
      <c r="E14" s="22" t="s">
        <v>8</v>
      </c>
      <c r="F14" s="24" t="s">
        <v>20</v>
      </c>
      <c r="G14" s="73">
        <v>1</v>
      </c>
      <c r="H14" s="74">
        <v>1945</v>
      </c>
      <c r="I14" s="75" t="s">
        <v>31</v>
      </c>
      <c r="J14" s="32">
        <f>(G14*H14)</f>
        <v>1945</v>
      </c>
      <c r="K14" s="35">
        <v>1945</v>
      </c>
    </row>
    <row r="15" spans="2:11" ht="16.5" thickTop="1" thickBot="1">
      <c r="B15" s="2">
        <f>SUM(G16,G22,G30,G32,G36,G39)</f>
        <v>35</v>
      </c>
      <c r="D15" s="48">
        <v>43847</v>
      </c>
      <c r="E15" s="25" t="s">
        <v>9</v>
      </c>
      <c r="F15" s="21" t="s">
        <v>21</v>
      </c>
      <c r="G15" s="25">
        <v>5</v>
      </c>
      <c r="H15" s="35">
        <v>3588</v>
      </c>
      <c r="I15" s="37">
        <v>500</v>
      </c>
      <c r="J15" s="32">
        <f t="shared" ref="J15:J41" si="0">(G15*H15)</f>
        <v>17940</v>
      </c>
      <c r="K15" s="42">
        <f t="shared" ref="K15:K40" si="1">(J15-I15)</f>
        <v>17440</v>
      </c>
    </row>
    <row r="16" spans="2:11" ht="16.5" thickTop="1" thickBot="1">
      <c r="B16" s="2">
        <f>SUM(G16,G22,G30,G32,G36,G39)</f>
        <v>35</v>
      </c>
      <c r="D16" s="49">
        <v>44571</v>
      </c>
      <c r="E16" s="22" t="s">
        <v>10</v>
      </c>
      <c r="F16" s="24" t="s">
        <v>22</v>
      </c>
      <c r="G16" s="22">
        <v>3</v>
      </c>
      <c r="H16" s="35">
        <v>1438</v>
      </c>
      <c r="I16" s="36">
        <v>650</v>
      </c>
      <c r="J16" s="32">
        <f t="shared" si="0"/>
        <v>4314</v>
      </c>
      <c r="K16" s="43">
        <f t="shared" si="1"/>
        <v>3664</v>
      </c>
    </row>
    <row r="17" spans="2:20" ht="16.5" thickTop="1" thickBot="1">
      <c r="B17" s="2">
        <f>SUM(G17,G26,G31,G38)</f>
        <v>10</v>
      </c>
      <c r="D17" s="52">
        <v>43479</v>
      </c>
      <c r="E17" s="22" t="s">
        <v>11</v>
      </c>
      <c r="F17" s="24" t="s">
        <v>23</v>
      </c>
      <c r="G17" s="22">
        <v>1</v>
      </c>
      <c r="H17" s="35">
        <v>1138024</v>
      </c>
      <c r="I17" s="36">
        <v>2000</v>
      </c>
      <c r="J17" s="32">
        <f t="shared" si="0"/>
        <v>1138024</v>
      </c>
      <c r="K17" s="42">
        <f t="shared" si="1"/>
        <v>1136024</v>
      </c>
    </row>
    <row r="18" spans="2:20" ht="16.5" thickTop="1" thickBot="1">
      <c r="B18" s="2">
        <f>SUM(G18)</f>
        <v>9</v>
      </c>
      <c r="D18" s="55">
        <v>43128</v>
      </c>
      <c r="E18" s="26" t="s">
        <v>12</v>
      </c>
      <c r="F18" s="17" t="s">
        <v>24</v>
      </c>
      <c r="G18" s="26">
        <v>9</v>
      </c>
      <c r="H18" s="38">
        <v>1660560</v>
      </c>
      <c r="I18" s="33">
        <v>350</v>
      </c>
      <c r="J18" s="32">
        <f t="shared" si="0"/>
        <v>14945040</v>
      </c>
      <c r="K18" s="43">
        <f t="shared" si="1"/>
        <v>14944690</v>
      </c>
    </row>
    <row r="19" spans="2:20" ht="16.5" thickTop="1" thickBot="1">
      <c r="B19" s="2">
        <f>SUM(G19,G25,G27)</f>
        <v>21</v>
      </c>
      <c r="D19" s="57">
        <v>44225</v>
      </c>
      <c r="E19" s="25" t="s">
        <v>13</v>
      </c>
      <c r="F19" s="21" t="s">
        <v>25</v>
      </c>
      <c r="G19" s="25">
        <v>12</v>
      </c>
      <c r="H19" s="32">
        <v>753571</v>
      </c>
      <c r="I19" s="37">
        <v>700</v>
      </c>
      <c r="J19" s="32">
        <f t="shared" si="0"/>
        <v>9042852</v>
      </c>
      <c r="K19" s="42">
        <f t="shared" si="1"/>
        <v>9042152</v>
      </c>
    </row>
    <row r="20" spans="2:20" ht="16.5" thickTop="1" thickBot="1">
      <c r="B20" s="2">
        <f>SUM(G20,G28,G35,G40)</f>
        <v>23</v>
      </c>
      <c r="D20" s="61">
        <v>43838</v>
      </c>
      <c r="E20" s="22" t="s">
        <v>14</v>
      </c>
      <c r="F20" s="24" t="s">
        <v>26</v>
      </c>
      <c r="G20" s="73">
        <v>2</v>
      </c>
      <c r="H20" s="74">
        <v>2158475</v>
      </c>
      <c r="I20" s="75" t="s">
        <v>31</v>
      </c>
      <c r="J20" s="32">
        <f>(G20*H20)</f>
        <v>4316950</v>
      </c>
      <c r="K20" s="32">
        <v>4316950</v>
      </c>
    </row>
    <row r="21" spans="2:20" ht="16.5" thickTop="1" thickBot="1">
      <c r="D21" s="47">
        <v>42737</v>
      </c>
      <c r="E21" s="26" t="s">
        <v>16</v>
      </c>
      <c r="F21" s="17" t="s">
        <v>26</v>
      </c>
      <c r="G21" s="26">
        <v>1</v>
      </c>
      <c r="H21" s="38">
        <v>627348</v>
      </c>
      <c r="I21" s="33">
        <v>650</v>
      </c>
      <c r="J21" s="32">
        <f t="shared" si="0"/>
        <v>627348</v>
      </c>
      <c r="K21" s="43">
        <f t="shared" si="1"/>
        <v>626698</v>
      </c>
    </row>
    <row r="22" spans="2:20" ht="16.5" thickTop="1" thickBot="1">
      <c r="D22" s="49">
        <v>44571</v>
      </c>
      <c r="E22" s="22" t="s">
        <v>15</v>
      </c>
      <c r="F22" s="24" t="s">
        <v>20</v>
      </c>
      <c r="G22" s="22">
        <v>3</v>
      </c>
      <c r="H22" s="35">
        <v>2042768</v>
      </c>
      <c r="I22" s="36">
        <v>350</v>
      </c>
      <c r="J22" s="32">
        <f t="shared" si="0"/>
        <v>6128304</v>
      </c>
      <c r="K22" s="42">
        <f t="shared" si="1"/>
        <v>6127954</v>
      </c>
    </row>
    <row r="23" spans="2:20" ht="16.5" thickTop="1" thickBot="1">
      <c r="B23" s="2">
        <v>4</v>
      </c>
      <c r="D23" s="31">
        <v>43170</v>
      </c>
      <c r="E23" s="26" t="s">
        <v>9</v>
      </c>
      <c r="F23" s="17" t="s">
        <v>19</v>
      </c>
      <c r="G23" s="70">
        <v>4</v>
      </c>
      <c r="H23" s="71">
        <v>1647695</v>
      </c>
      <c r="I23" s="72" t="s">
        <v>31</v>
      </c>
      <c r="J23" s="32">
        <f t="shared" si="0"/>
        <v>6590780</v>
      </c>
      <c r="K23" s="43">
        <v>6590780</v>
      </c>
    </row>
    <row r="24" spans="2:20" ht="16.5" thickTop="1" thickBot="1">
      <c r="B24" s="2">
        <v>6</v>
      </c>
      <c r="D24" s="66">
        <v>43112</v>
      </c>
      <c r="E24" s="22" t="s">
        <v>6</v>
      </c>
      <c r="F24" s="24" t="s">
        <v>23</v>
      </c>
      <c r="G24" s="22">
        <v>6</v>
      </c>
      <c r="H24" s="35">
        <v>999328</v>
      </c>
      <c r="I24" s="37">
        <v>2000</v>
      </c>
      <c r="J24" s="32">
        <f t="shared" si="0"/>
        <v>5995968</v>
      </c>
      <c r="K24" s="42">
        <f t="shared" si="1"/>
        <v>5993968</v>
      </c>
    </row>
    <row r="25" spans="2:20" ht="16.5" thickTop="1" thickBot="1">
      <c r="D25" s="58">
        <v>44225</v>
      </c>
      <c r="E25" s="26" t="s">
        <v>10</v>
      </c>
      <c r="F25" s="17" t="s">
        <v>20</v>
      </c>
      <c r="G25" s="26">
        <v>1</v>
      </c>
      <c r="H25" s="38">
        <v>2937300</v>
      </c>
      <c r="I25" s="37">
        <v>1000</v>
      </c>
      <c r="J25" s="32">
        <f t="shared" si="0"/>
        <v>2937300</v>
      </c>
      <c r="K25" s="43">
        <f t="shared" si="1"/>
        <v>2936300</v>
      </c>
    </row>
    <row r="26" spans="2:20" ht="16.5" thickTop="1" thickBot="1">
      <c r="D26" s="52">
        <v>43479</v>
      </c>
      <c r="E26" s="22" t="s">
        <v>16</v>
      </c>
      <c r="F26" s="24" t="s">
        <v>26</v>
      </c>
      <c r="G26" s="22">
        <v>1</v>
      </c>
      <c r="H26" s="35">
        <v>664700</v>
      </c>
      <c r="I26" s="36">
        <v>350</v>
      </c>
      <c r="J26" s="32">
        <f t="shared" si="0"/>
        <v>664700</v>
      </c>
      <c r="K26" s="42">
        <f t="shared" si="1"/>
        <v>664350</v>
      </c>
    </row>
    <row r="27" spans="2:20" ht="16.5" thickTop="1" thickBot="1">
      <c r="D27" s="59">
        <v>44225</v>
      </c>
      <c r="E27" s="23" t="s">
        <v>6</v>
      </c>
      <c r="F27" s="20" t="s">
        <v>26</v>
      </c>
      <c r="G27" s="67">
        <v>8</v>
      </c>
      <c r="H27" s="68">
        <v>1188090</v>
      </c>
      <c r="I27" s="69" t="s">
        <v>31</v>
      </c>
      <c r="J27" s="32">
        <f t="shared" si="0"/>
        <v>9504720</v>
      </c>
      <c r="K27" s="43">
        <f>(G27*H27)</f>
        <v>9504720</v>
      </c>
    </row>
    <row r="28" spans="2:20" ht="16.5" thickTop="1" thickBot="1">
      <c r="D28" s="62">
        <v>43838</v>
      </c>
      <c r="E28" s="26" t="s">
        <v>9</v>
      </c>
      <c r="F28" s="17" t="s">
        <v>26</v>
      </c>
      <c r="G28" s="26">
        <v>10</v>
      </c>
      <c r="H28" s="38">
        <v>1385910</v>
      </c>
      <c r="I28" s="33">
        <v>650</v>
      </c>
      <c r="J28" s="32">
        <f>(G28*H28)</f>
        <v>13859100</v>
      </c>
      <c r="K28" s="43">
        <f t="shared" si="1"/>
        <v>13858450</v>
      </c>
    </row>
    <row r="29" spans="2:20" ht="16.5" thickTop="1" thickBot="1">
      <c r="B29" s="2">
        <v>3</v>
      </c>
      <c r="D29" s="63">
        <v>43250</v>
      </c>
      <c r="E29" s="25" t="s">
        <v>9</v>
      </c>
      <c r="F29" s="21" t="s">
        <v>19</v>
      </c>
      <c r="G29" s="76">
        <v>3</v>
      </c>
      <c r="H29" s="77">
        <v>1800516</v>
      </c>
      <c r="I29" s="78" t="s">
        <v>31</v>
      </c>
      <c r="J29" s="32">
        <f t="shared" si="0"/>
        <v>5401548</v>
      </c>
      <c r="K29" s="41">
        <f>(G29*H29)</f>
        <v>5401548</v>
      </c>
    </row>
    <row r="30" spans="2:20" ht="16.5" thickTop="1" thickBot="1">
      <c r="D30" s="49">
        <v>44571</v>
      </c>
      <c r="E30" s="22" t="s">
        <v>17</v>
      </c>
      <c r="F30" s="24" t="s">
        <v>26</v>
      </c>
      <c r="G30" s="22">
        <v>8</v>
      </c>
      <c r="H30" s="35">
        <v>1679605</v>
      </c>
      <c r="I30" s="36">
        <v>2000</v>
      </c>
      <c r="J30" s="32">
        <f t="shared" si="0"/>
        <v>13436840</v>
      </c>
      <c r="K30" s="42">
        <f t="shared" si="1"/>
        <v>13434840</v>
      </c>
    </row>
    <row r="31" spans="2:20" ht="16.5" thickTop="1" thickBot="1">
      <c r="D31" s="53">
        <v>43479</v>
      </c>
      <c r="E31" s="23" t="s">
        <v>6</v>
      </c>
      <c r="F31" s="20" t="s">
        <v>20</v>
      </c>
      <c r="G31" s="23">
        <v>7</v>
      </c>
      <c r="H31" s="39">
        <v>731700</v>
      </c>
      <c r="I31" s="40">
        <v>700</v>
      </c>
      <c r="J31" s="32">
        <f t="shared" si="0"/>
        <v>5121900</v>
      </c>
      <c r="K31" s="43">
        <f t="shared" si="1"/>
        <v>5121200</v>
      </c>
      <c r="T31" s="27"/>
    </row>
    <row r="32" spans="2:20" ht="16.5" thickTop="1" thickBot="1">
      <c r="D32" s="50">
        <v>44571</v>
      </c>
      <c r="E32" s="26" t="s">
        <v>17</v>
      </c>
      <c r="F32" s="17" t="s">
        <v>20</v>
      </c>
      <c r="G32" s="26">
        <v>13</v>
      </c>
      <c r="H32" s="38">
        <v>779868</v>
      </c>
      <c r="I32" s="33">
        <v>650</v>
      </c>
      <c r="J32" s="32">
        <f t="shared" si="0"/>
        <v>10138284</v>
      </c>
      <c r="K32" s="42">
        <f t="shared" si="1"/>
        <v>10137634</v>
      </c>
    </row>
    <row r="33" spans="2:11" ht="16.5" thickTop="1" thickBot="1">
      <c r="B33" s="2">
        <v>9</v>
      </c>
      <c r="C33"/>
      <c r="D33" s="64">
        <v>43121</v>
      </c>
      <c r="E33" s="22" t="s">
        <v>17</v>
      </c>
      <c r="F33" s="24" t="s">
        <v>20</v>
      </c>
      <c r="G33" s="73">
        <v>9</v>
      </c>
      <c r="H33" s="74">
        <v>2020992</v>
      </c>
      <c r="I33" s="75" t="s">
        <v>31</v>
      </c>
      <c r="J33" s="32">
        <f t="shared" si="0"/>
        <v>18188928</v>
      </c>
      <c r="K33" s="43">
        <f>G33*H33</f>
        <v>18188928</v>
      </c>
    </row>
    <row r="34" spans="2:11" ht="16.5" thickTop="1" thickBot="1">
      <c r="B34" s="2">
        <v>2</v>
      </c>
      <c r="D34" s="65">
        <v>43312</v>
      </c>
      <c r="E34" s="23" t="s">
        <v>16</v>
      </c>
      <c r="F34" s="17" t="s">
        <v>26</v>
      </c>
      <c r="G34" s="26">
        <v>2</v>
      </c>
      <c r="H34" s="38">
        <v>492156</v>
      </c>
      <c r="I34" s="33">
        <v>2000</v>
      </c>
      <c r="J34" s="32">
        <f t="shared" si="0"/>
        <v>984312</v>
      </c>
      <c r="K34" s="42">
        <f t="shared" si="1"/>
        <v>982312</v>
      </c>
    </row>
    <row r="35" spans="2:11" ht="16.5" thickTop="1" thickBot="1">
      <c r="D35" s="61">
        <v>43838</v>
      </c>
      <c r="E35" s="22" t="s">
        <v>9</v>
      </c>
      <c r="F35" s="24" t="s">
        <v>26</v>
      </c>
      <c r="G35" s="22">
        <v>4</v>
      </c>
      <c r="H35" s="35">
        <v>474600</v>
      </c>
      <c r="I35" s="36">
        <v>1000</v>
      </c>
      <c r="J35" s="32">
        <f t="shared" si="0"/>
        <v>1898400</v>
      </c>
      <c r="K35" s="43">
        <f t="shared" si="1"/>
        <v>1897400</v>
      </c>
    </row>
    <row r="36" spans="2:11" ht="16.5" thickTop="1" thickBot="1">
      <c r="D36" s="50">
        <v>44571</v>
      </c>
      <c r="E36" s="25" t="s">
        <v>6</v>
      </c>
      <c r="F36" s="17" t="s">
        <v>26</v>
      </c>
      <c r="G36" s="26">
        <v>6</v>
      </c>
      <c r="H36" s="38">
        <v>995520</v>
      </c>
      <c r="I36" s="33">
        <v>650</v>
      </c>
      <c r="J36" s="32">
        <f t="shared" si="0"/>
        <v>5973120</v>
      </c>
      <c r="K36" s="42">
        <f t="shared" si="1"/>
        <v>5972470</v>
      </c>
    </row>
    <row r="37" spans="2:11" ht="16.5" thickTop="1" thickBot="1">
      <c r="B37" s="2">
        <v>1</v>
      </c>
      <c r="D37" s="60">
        <v>43361</v>
      </c>
      <c r="E37" s="22" t="s">
        <v>6</v>
      </c>
      <c r="F37" s="24" t="s">
        <v>19</v>
      </c>
      <c r="G37" s="22">
        <v>1</v>
      </c>
      <c r="H37" s="35">
        <v>1107108</v>
      </c>
      <c r="I37" s="36">
        <v>2000</v>
      </c>
      <c r="J37" s="32">
        <f t="shared" si="0"/>
        <v>1107108</v>
      </c>
      <c r="K37" s="43">
        <f t="shared" si="1"/>
        <v>1105108</v>
      </c>
    </row>
    <row r="38" spans="2:11" ht="16.5" thickTop="1" thickBot="1">
      <c r="D38" s="54">
        <v>43479</v>
      </c>
      <c r="E38" s="26" t="s">
        <v>9</v>
      </c>
      <c r="F38" s="17" t="s">
        <v>19</v>
      </c>
      <c r="G38" s="26">
        <v>1</v>
      </c>
      <c r="H38" s="35">
        <v>1449629</v>
      </c>
      <c r="I38" s="36">
        <v>1000</v>
      </c>
      <c r="J38" s="32">
        <f t="shared" si="0"/>
        <v>1449629</v>
      </c>
      <c r="K38" s="42">
        <f t="shared" si="1"/>
        <v>1448629</v>
      </c>
    </row>
    <row r="39" spans="2:11" ht="16.5" thickTop="1" thickBot="1">
      <c r="D39" s="49">
        <v>44571</v>
      </c>
      <c r="E39" s="22" t="s">
        <v>10</v>
      </c>
      <c r="F39" s="24" t="s">
        <v>23</v>
      </c>
      <c r="G39" s="73">
        <v>2</v>
      </c>
      <c r="H39" s="68">
        <v>924294</v>
      </c>
      <c r="I39" s="69" t="s">
        <v>31</v>
      </c>
      <c r="J39" s="32">
        <f t="shared" si="0"/>
        <v>1848588</v>
      </c>
      <c r="K39" s="43">
        <f>G39*H39</f>
        <v>1848588</v>
      </c>
    </row>
    <row r="40" spans="2:11" ht="16.5" thickTop="1" thickBot="1">
      <c r="D40" s="56">
        <v>43838</v>
      </c>
      <c r="E40" s="25" t="s">
        <v>6</v>
      </c>
      <c r="F40" s="21" t="s">
        <v>24</v>
      </c>
      <c r="G40" s="25">
        <v>7</v>
      </c>
      <c r="H40" s="38">
        <v>1024380</v>
      </c>
      <c r="I40" s="33">
        <v>650</v>
      </c>
      <c r="J40" s="32">
        <f t="shared" si="0"/>
        <v>7170660</v>
      </c>
      <c r="K40" s="43">
        <f t="shared" si="1"/>
        <v>7170010</v>
      </c>
    </row>
    <row r="41" spans="2:11" ht="16.5" thickTop="1" thickBot="1">
      <c r="D41" s="46">
        <v>42737</v>
      </c>
      <c r="E41" s="22" t="s">
        <v>10</v>
      </c>
      <c r="F41" s="24" t="s">
        <v>19</v>
      </c>
      <c r="G41" s="73">
        <v>3</v>
      </c>
      <c r="H41" s="74">
        <v>472615</v>
      </c>
      <c r="I41" s="75" t="s">
        <v>31</v>
      </c>
      <c r="J41" s="35">
        <f t="shared" si="0"/>
        <v>1417845</v>
      </c>
      <c r="K41" s="41">
        <f>G41*H41</f>
        <v>1417845</v>
      </c>
    </row>
    <row r="42" spans="2:11" ht="19.5" customHeight="1" thickTop="1" thickBot="1"/>
    <row r="43" spans="2:11" ht="16.5" thickTop="1" thickBot="1">
      <c r="D43" s="79" t="s">
        <v>45</v>
      </c>
      <c r="E43" s="82" t="s">
        <v>46</v>
      </c>
      <c r="F43" s="83"/>
    </row>
    <row r="44" spans="2:11" ht="16.5" thickTop="1" thickBot="1">
      <c r="D44" s="80"/>
      <c r="E44" s="85">
        <v>35</v>
      </c>
      <c r="F44" s="45" t="s">
        <v>9</v>
      </c>
    </row>
    <row r="45" spans="2:11" ht="16.5" thickTop="1" thickBot="1">
      <c r="D45" s="80"/>
      <c r="E45" s="82" t="s">
        <v>47</v>
      </c>
      <c r="F45" s="83"/>
    </row>
    <row r="46" spans="2:11" ht="16.5" thickTop="1" thickBot="1">
      <c r="D46" s="81"/>
      <c r="E46" s="85">
        <v>1</v>
      </c>
      <c r="F46" s="45" t="s">
        <v>48</v>
      </c>
    </row>
    <row r="47" spans="2:11" ht="15.75" thickTop="1">
      <c r="D47" s="44"/>
    </row>
    <row r="48" spans="2:11">
      <c r="D48" s="44"/>
    </row>
    <row r="49" spans="4:6">
      <c r="D49" s="84" t="s">
        <v>49</v>
      </c>
      <c r="E49" s="84"/>
      <c r="F49" s="84"/>
    </row>
    <row r="50" spans="4:6">
      <c r="D50" s="86">
        <f>SUM(G13,G15,G16,G18,G17,G19,G21,G22,G24,G25,G26,G28,G30,G31,G32,G34,G35,G36,G37,G38,G40,G40)</f>
        <v>110</v>
      </c>
      <c r="E50" s="86"/>
      <c r="F50" s="86"/>
    </row>
  </sheetData>
  <mergeCells count="5">
    <mergeCell ref="D43:D46"/>
    <mergeCell ref="E43:F43"/>
    <mergeCell ref="E45:F45"/>
    <mergeCell ref="D49:F49"/>
    <mergeCell ref="D50:F50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>
      <selection activeCell="B25" sqref="B25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2022-04-29T15:59:13Z</dcterms:modified>
</cp:coreProperties>
</file>