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2" windowWidth="20112" windowHeight="7992"/>
  </bookViews>
  <sheets>
    <sheet name="Consignas" sheetId="2" r:id="rId1"/>
    <sheet name="Tabla1" sheetId="1" r:id="rId2"/>
    <sheet name="Hoja2" sheetId="3" r:id="rId3"/>
  </sheets>
  <definedNames>
    <definedName name="_xlnm._FilterDatabase" localSheetId="1" hidden="1">Tabla1!$A$1:$G$24</definedName>
  </definedNames>
  <calcPr calcId="144525"/>
</workbook>
</file>

<file path=xl/calcChain.xml><?xml version="1.0" encoding="utf-8"?>
<calcChain xmlns="http://schemas.openxmlformats.org/spreadsheetml/2006/main">
  <c r="C77" i="2" l="1"/>
  <c r="C40" i="1" l="1"/>
  <c r="C42" i="1"/>
  <c r="H29" i="1"/>
  <c r="H24" i="1"/>
  <c r="H25" i="1"/>
  <c r="H26" i="1"/>
  <c r="H27" i="1"/>
  <c r="H23" i="1"/>
  <c r="H20" i="1"/>
  <c r="H21" i="1"/>
  <c r="H19" i="1"/>
  <c r="H17" i="1"/>
  <c r="H14" i="1"/>
  <c r="H15" i="1"/>
  <c r="H13" i="1"/>
  <c r="H11" i="1"/>
  <c r="H10" i="1"/>
  <c r="H6" i="1"/>
  <c r="H8" i="1"/>
  <c r="H2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10" i="1"/>
  <c r="G9" i="1"/>
  <c r="G8" i="1"/>
  <c r="G7" i="1"/>
  <c r="H7" i="1" s="1"/>
  <c r="G6" i="1"/>
  <c r="G5" i="1"/>
  <c r="H5" i="1" s="1"/>
  <c r="G4" i="1"/>
  <c r="H4" i="1" s="1"/>
  <c r="G3" i="1"/>
  <c r="G2" i="1"/>
</calcChain>
</file>

<file path=xl/sharedStrings.xml><?xml version="1.0" encoding="utf-8"?>
<sst xmlns="http://schemas.openxmlformats.org/spreadsheetml/2006/main" count="106" uniqueCount="57">
  <si>
    <t>Consigna</t>
  </si>
  <si>
    <t>Puntaje</t>
  </si>
  <si>
    <t>Valor Obtenido</t>
  </si>
  <si>
    <t>NOTA</t>
  </si>
  <si>
    <t>La tabla representa los casos de atención ambulatoria  atendidos en el mes</t>
  </si>
  <si>
    <t>Diagnóstico</t>
  </si>
  <si>
    <t>Enfermería</t>
  </si>
  <si>
    <t>Fecha  Atención</t>
  </si>
  <si>
    <t>Cardiología</t>
  </si>
  <si>
    <t>COVID</t>
  </si>
  <si>
    <t>Pediatría</t>
  </si>
  <si>
    <t>Neumología</t>
  </si>
  <si>
    <t>Rehabilitación</t>
  </si>
  <si>
    <t>tendinitis</t>
  </si>
  <si>
    <t>Migraña</t>
  </si>
  <si>
    <t>Quebradura</t>
  </si>
  <si>
    <t xml:space="preserve">ACV </t>
  </si>
  <si>
    <t>Curación</t>
  </si>
  <si>
    <t>Localidad</t>
  </si>
  <si>
    <t>Rivadavia</t>
  </si>
  <si>
    <t>Chimbas</t>
  </si>
  <si>
    <t>Rawson</t>
  </si>
  <si>
    <t>Sarmiento</t>
  </si>
  <si>
    <t>Santa Lucía</t>
  </si>
  <si>
    <t>Zonda</t>
  </si>
  <si>
    <t>Ullum</t>
  </si>
  <si>
    <t>Capital</t>
  </si>
  <si>
    <t>Costo Particular</t>
  </si>
  <si>
    <t>Obra Social</t>
  </si>
  <si>
    <t>Total Costo Unitario</t>
  </si>
  <si>
    <t>Total Costo</t>
  </si>
  <si>
    <t>No cubre</t>
  </si>
  <si>
    <t>Cant de atenciones</t>
  </si>
  <si>
    <t>1.- Elaborar el siguiente formato para la tabla de la hoja "Tabla 1"</t>
  </si>
  <si>
    <t>2.- Colocar el formato correcto de los valores en las celdas que correspondan</t>
  </si>
  <si>
    <t>3.- Obtener los valores de las siguientes columnas:</t>
  </si>
  <si>
    <t>*  Total Costo Unitario</t>
  </si>
  <si>
    <r>
      <t>*</t>
    </r>
    <r>
      <rPr>
        <b/>
        <sz val="11"/>
        <color theme="1"/>
        <rFont val="Calibri"/>
        <family val="2"/>
        <scheme val="minor"/>
      </rPr>
      <t xml:space="preserve">  Total Costo</t>
    </r>
    <r>
      <rPr>
        <sz val="11"/>
        <color theme="1"/>
        <rFont val="Calibri"/>
        <family val="2"/>
        <scheme val="minor"/>
      </rPr>
      <t xml:space="preserve"> - se debe tener en cuenta el Costo Unitario Total y el monto que cubre la obra social</t>
    </r>
  </si>
  <si>
    <t>4.- Debajo de la tabla, agregar las siguientes tablas:</t>
  </si>
  <si>
    <t xml:space="preserve">*  Mayor y menor cantidad de atenciones: </t>
  </si>
  <si>
    <t>*  Cantidad de diagnósticos cubiertos por Obra Social</t>
  </si>
  <si>
    <t>*   Costo promedio particular de atención</t>
  </si>
  <si>
    <r>
      <t xml:space="preserve">5.- Calcular el </t>
    </r>
    <r>
      <rPr>
        <b/>
        <sz val="11"/>
        <color theme="1"/>
        <rFont val="Calibri"/>
        <family val="2"/>
        <scheme val="minor"/>
      </rPr>
      <t>porcentaje</t>
    </r>
    <r>
      <rPr>
        <sz val="11"/>
        <color theme="1"/>
        <rFont val="Calibri"/>
        <family val="2"/>
        <scheme val="minor"/>
      </rPr>
      <t xml:space="preserve"> que representa la cantidad de casos de los departamentos: Rivadavia - Chimbas y Capital</t>
    </r>
  </si>
  <si>
    <t>6.- Elaborar un gráfico circular que compare los porcentajes de los departamentos del punto 5</t>
  </si>
  <si>
    <r>
      <t xml:space="preserve">7.- Elaborar un gráfico a elección que permita comparar el </t>
    </r>
    <r>
      <rPr>
        <b/>
        <sz val="12"/>
        <color theme="1"/>
        <rFont val="Calibri"/>
        <family val="2"/>
        <scheme val="minor"/>
      </rPr>
      <t xml:space="preserve">TOTAL COSTO </t>
    </r>
    <r>
      <rPr>
        <sz val="12"/>
        <color theme="1"/>
        <rFont val="Calibri"/>
        <family val="2"/>
        <scheme val="minor"/>
      </rPr>
      <t xml:space="preserve"> de los primeros 8 </t>
    </r>
    <r>
      <rPr>
        <b/>
        <sz val="12"/>
        <color theme="1"/>
        <rFont val="Calibri"/>
        <family val="2"/>
        <scheme val="minor"/>
      </rPr>
      <t>diagnósticos</t>
    </r>
  </si>
  <si>
    <t>Mayor cant. De atenciones</t>
  </si>
  <si>
    <t>ATENCIONES</t>
  </si>
  <si>
    <t>Menor cant. De atenciones</t>
  </si>
  <si>
    <t>NEUMOLOGIA</t>
  </si>
  <si>
    <t xml:space="preserve">ENFERMERIA </t>
  </si>
  <si>
    <t>Cant. De diagnostico cubiertos por obra social</t>
  </si>
  <si>
    <t>COSTO PROM PARTICULAR DE ATENCION</t>
  </si>
  <si>
    <t>DPTO</t>
  </si>
  <si>
    <t>CANT DE CASOS</t>
  </si>
  <si>
    <t>%</t>
  </si>
  <si>
    <t>En Total Costo Unitario se debe multiplicar</t>
  </si>
  <si>
    <t>Se deben utilizar las funciones MIN y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</si>
</sst>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[$$-2C0A]\ 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FF33CC"/>
      </top>
      <bottom/>
      <diagonal/>
    </border>
    <border>
      <left/>
      <right style="thin">
        <color rgb="FFFF33CC"/>
      </right>
      <top style="thin">
        <color rgb="FFFF33CC"/>
      </top>
      <bottom/>
      <diagonal/>
    </border>
    <border>
      <left style="thin">
        <color rgb="FFFF33CC"/>
      </left>
      <right style="thin">
        <color rgb="FFFF33CC"/>
      </right>
      <top style="thin">
        <color rgb="FFFF33CC"/>
      </top>
      <bottom/>
      <diagonal/>
    </border>
    <border>
      <left/>
      <right/>
      <top/>
      <bottom style="double">
        <color rgb="FFFF33CC"/>
      </bottom>
      <diagonal/>
    </border>
    <border>
      <left/>
      <right style="thin">
        <color rgb="FFFF33CC"/>
      </right>
      <top/>
      <bottom style="double">
        <color rgb="FFFF33CC"/>
      </bottom>
      <diagonal/>
    </border>
    <border>
      <left style="thin">
        <color rgb="FFFF33CC"/>
      </left>
      <right style="thin">
        <color rgb="FFFF33CC"/>
      </right>
      <top/>
      <bottom style="double">
        <color rgb="FFFF33CC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0" fillId="2" borderId="0" xfId="0" applyFill="1"/>
    <xf numFmtId="0" fontId="3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6" fillId="0" borderId="0" xfId="0" applyFont="1" applyFill="1" applyBorder="1"/>
    <xf numFmtId="0" fontId="2" fillId="0" borderId="0" xfId="0" applyFont="1"/>
    <xf numFmtId="0" fontId="5" fillId="0" borderId="1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4" fontId="6" fillId="0" borderId="1" xfId="0" applyNumberFormat="1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165" fontId="7" fillId="0" borderId="1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20" xfId="0" applyBorder="1"/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165" fontId="0" fillId="0" borderId="27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" fillId="6" borderId="7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2" fillId="0" borderId="6" xfId="0" applyFont="1" applyBorder="1" applyAlignment="1">
      <alignment horizontal="center" textRotation="135"/>
    </xf>
    <xf numFmtId="0" fontId="2" fillId="0" borderId="9" xfId="0" applyFont="1" applyBorder="1" applyAlignment="1">
      <alignment horizontal="center" textRotation="135"/>
    </xf>
    <xf numFmtId="0" fontId="2" fillId="0" borderId="11" xfId="0" applyFont="1" applyBorder="1" applyAlignment="1">
      <alignment horizontal="center" textRotation="135"/>
    </xf>
    <xf numFmtId="0" fontId="1" fillId="6" borderId="5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5" fontId="6" fillId="8" borderId="1" xfId="0" applyNumberFormat="1" applyFont="1" applyFill="1" applyBorder="1" applyAlignment="1">
      <alignment horizontal="center"/>
    </xf>
    <xf numFmtId="0" fontId="8" fillId="0" borderId="0" xfId="0" applyFont="1"/>
    <xf numFmtId="0" fontId="0" fillId="8" borderId="1" xfId="0" applyFill="1" applyBorder="1" applyAlignment="1">
      <alignment horizontal="center"/>
    </xf>
    <xf numFmtId="0" fontId="0" fillId="8" borderId="1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1</xdr:row>
      <xdr:rowOff>66675</xdr:rowOff>
    </xdr:from>
    <xdr:to>
      <xdr:col>6</xdr:col>
      <xdr:colOff>504825</xdr:colOff>
      <xdr:row>5</xdr:row>
      <xdr:rowOff>47625</xdr:rowOff>
    </xdr:to>
    <xdr:pic>
      <xdr:nvPicPr>
        <xdr:cNvPr id="2" name="0 Imagen" descr="Descripción: LOGO COLOEG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175" b="18846"/>
        <a:stretch>
          <a:fillRect/>
        </a:stretch>
      </xdr:blipFill>
      <xdr:spPr bwMode="auto">
        <a:xfrm>
          <a:off x="2047875" y="257175"/>
          <a:ext cx="3028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0</xdr:row>
      <xdr:rowOff>76200</xdr:rowOff>
    </xdr:from>
    <xdr:to>
      <xdr:col>2</xdr:col>
      <xdr:colOff>295275</xdr:colOff>
      <xdr:row>5</xdr:row>
      <xdr:rowOff>47625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76200"/>
          <a:ext cx="9334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104774</xdr:colOff>
      <xdr:row>13</xdr:row>
      <xdr:rowOff>19050</xdr:rowOff>
    </xdr:from>
    <xdr:to>
      <xdr:col>7</xdr:col>
      <xdr:colOff>498456</xdr:colOff>
      <xdr:row>26</xdr:row>
      <xdr:rowOff>123825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b="52733"/>
        <a:stretch>
          <a:fillRect/>
        </a:stretch>
      </xdr:blipFill>
      <xdr:spPr bwMode="auto">
        <a:xfrm>
          <a:off x="104774" y="2514600"/>
          <a:ext cx="7108807" cy="2581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180975</xdr:colOff>
      <xdr:row>37</xdr:row>
      <xdr:rowOff>76200</xdr:rowOff>
    </xdr:from>
    <xdr:to>
      <xdr:col>3</xdr:col>
      <xdr:colOff>771525</xdr:colOff>
      <xdr:row>42</xdr:row>
      <xdr:rowOff>47625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42975" y="7172325"/>
          <a:ext cx="2324100" cy="914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152400</xdr:colOff>
      <xdr:row>44</xdr:row>
      <xdr:rowOff>114300</xdr:rowOff>
    </xdr:from>
    <xdr:to>
      <xdr:col>5</xdr:col>
      <xdr:colOff>66675</xdr:colOff>
      <xdr:row>47</xdr:row>
      <xdr:rowOff>133350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14400" y="8734425"/>
          <a:ext cx="3476625" cy="590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266700</xdr:colOff>
      <xdr:row>50</xdr:row>
      <xdr:rowOff>114300</xdr:rowOff>
    </xdr:from>
    <xdr:to>
      <xdr:col>4</xdr:col>
      <xdr:colOff>219075</xdr:colOff>
      <xdr:row>53</xdr:row>
      <xdr:rowOff>180975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028700" y="9886950"/>
          <a:ext cx="2752725" cy="647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76200</xdr:colOff>
      <xdr:row>56</xdr:row>
      <xdr:rowOff>57150</xdr:rowOff>
    </xdr:from>
    <xdr:to>
      <xdr:col>5</xdr:col>
      <xdr:colOff>209550</xdr:colOff>
      <xdr:row>61</xdr:row>
      <xdr:rowOff>28575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00200" y="10982325"/>
          <a:ext cx="2933700" cy="923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77"/>
  <sheetViews>
    <sheetView tabSelected="1" topLeftCell="A49" workbookViewId="0">
      <selection activeCell="C77" sqref="C77"/>
    </sheetView>
  </sheetViews>
  <sheetFormatPr baseColWidth="10" defaultRowHeight="14.4" x14ac:dyDescent="0.3"/>
  <cols>
    <col min="3" max="3" width="14.5546875" bestFit="1" customWidth="1"/>
    <col min="4" max="4" width="16" customWidth="1"/>
    <col min="7" max="8" width="24.44140625" bestFit="1" customWidth="1"/>
  </cols>
  <sheetData>
    <row r="8" spans="1:7" ht="15.6" x14ac:dyDescent="0.3">
      <c r="A8" s="15" t="s">
        <v>4</v>
      </c>
      <c r="B8" s="5"/>
      <c r="C8" s="5"/>
      <c r="D8" s="5"/>
      <c r="E8" s="5"/>
      <c r="F8" s="5"/>
      <c r="G8" s="5"/>
    </row>
    <row r="9" spans="1:7" ht="15.75" x14ac:dyDescent="0.25">
      <c r="A9" s="4"/>
      <c r="B9" s="4"/>
      <c r="C9" s="4"/>
      <c r="D9" s="5"/>
      <c r="E9" s="5"/>
      <c r="F9" s="5"/>
      <c r="G9" s="5"/>
    </row>
    <row r="12" spans="1:7" ht="15" x14ac:dyDescent="0.25">
      <c r="A12" t="s">
        <v>33</v>
      </c>
    </row>
    <row r="29" spans="1:2" ht="15.75" x14ac:dyDescent="0.25">
      <c r="A29" s="6" t="s">
        <v>34</v>
      </c>
    </row>
    <row r="31" spans="1:2" ht="15" x14ac:dyDescent="0.25">
      <c r="A31" t="s">
        <v>35</v>
      </c>
    </row>
    <row r="32" spans="1:2" ht="15" x14ac:dyDescent="0.25">
      <c r="B32" s="13" t="s">
        <v>36</v>
      </c>
    </row>
    <row r="33" spans="1:2" ht="15" x14ac:dyDescent="0.25">
      <c r="B33" t="s">
        <v>37</v>
      </c>
    </row>
    <row r="35" spans="1:2" ht="15.75" x14ac:dyDescent="0.25">
      <c r="A35" s="6" t="s">
        <v>38</v>
      </c>
    </row>
    <row r="37" spans="1:2" ht="15.75" x14ac:dyDescent="0.25">
      <c r="B37" s="17" t="s">
        <v>39</v>
      </c>
    </row>
    <row r="41" spans="1:2" ht="14.25" customHeight="1" x14ac:dyDescent="0.25"/>
    <row r="44" spans="1:2" ht="30.75" customHeight="1" x14ac:dyDescent="0.3">
      <c r="B44" s="17" t="s">
        <v>40</v>
      </c>
    </row>
    <row r="50" spans="1:2" ht="15.6" x14ac:dyDescent="0.3">
      <c r="A50" s="3"/>
      <c r="B50" s="17" t="s">
        <v>41</v>
      </c>
    </row>
    <row r="51" spans="1:2" ht="15.75" x14ac:dyDescent="0.25">
      <c r="A51" s="3"/>
    </row>
    <row r="56" spans="1:2" ht="15" x14ac:dyDescent="0.25">
      <c r="A56" t="s">
        <v>42</v>
      </c>
    </row>
    <row r="64" spans="1:2" ht="15.6" x14ac:dyDescent="0.3">
      <c r="A64" s="3" t="s">
        <v>43</v>
      </c>
    </row>
    <row r="66" spans="1:4" ht="15.6" x14ac:dyDescent="0.3">
      <c r="A66" s="3" t="s">
        <v>44</v>
      </c>
    </row>
    <row r="68" spans="1:4" ht="15.75" x14ac:dyDescent="0.25">
      <c r="A68" s="3"/>
    </row>
    <row r="69" spans="1:4" ht="15" x14ac:dyDescent="0.25">
      <c r="A69" s="7" t="s">
        <v>0</v>
      </c>
      <c r="B69" s="7" t="s">
        <v>1</v>
      </c>
      <c r="C69" s="8" t="s">
        <v>2</v>
      </c>
    </row>
    <row r="70" spans="1:4" x14ac:dyDescent="0.3">
      <c r="A70" s="14">
        <v>1</v>
      </c>
      <c r="B70" s="9">
        <v>1</v>
      </c>
      <c r="C70" s="10">
        <v>0</v>
      </c>
      <c r="D70" s="60"/>
    </row>
    <row r="71" spans="1:4" x14ac:dyDescent="0.3">
      <c r="A71" s="14">
        <v>2</v>
      </c>
      <c r="B71" s="9">
        <v>0.5</v>
      </c>
      <c r="C71" s="10">
        <v>0.5</v>
      </c>
      <c r="D71" s="60"/>
    </row>
    <row r="72" spans="1:4" x14ac:dyDescent="0.3">
      <c r="A72" s="14">
        <v>3</v>
      </c>
      <c r="B72" s="9">
        <v>1</v>
      </c>
      <c r="C72" s="10">
        <v>0.5</v>
      </c>
      <c r="D72" s="60" t="s">
        <v>55</v>
      </c>
    </row>
    <row r="73" spans="1:4" x14ac:dyDescent="0.3">
      <c r="A73" s="14">
        <v>4</v>
      </c>
      <c r="B73" s="9">
        <v>3</v>
      </c>
      <c r="C73" s="10">
        <v>2</v>
      </c>
      <c r="D73" s="60" t="s">
        <v>56</v>
      </c>
    </row>
    <row r="74" spans="1:4" x14ac:dyDescent="0.3">
      <c r="A74" s="14">
        <v>5</v>
      </c>
      <c r="B74" s="9">
        <v>1.5</v>
      </c>
      <c r="C74" s="10">
        <v>0</v>
      </c>
      <c r="D74" s="60"/>
    </row>
    <row r="75" spans="1:4" x14ac:dyDescent="0.3">
      <c r="A75" s="14">
        <v>6</v>
      </c>
      <c r="B75" s="9">
        <v>1.5</v>
      </c>
      <c r="C75" s="10">
        <v>0</v>
      </c>
      <c r="D75" s="60"/>
    </row>
    <row r="76" spans="1:4" ht="15" thickBot="1" x14ac:dyDescent="0.35">
      <c r="A76" s="14">
        <v>7</v>
      </c>
      <c r="B76" s="9">
        <v>1.5</v>
      </c>
      <c r="C76" s="10">
        <v>0</v>
      </c>
      <c r="D76" s="60"/>
    </row>
    <row r="77" spans="1:4" ht="15" thickBot="1" x14ac:dyDescent="0.35">
      <c r="B77" s="11" t="s">
        <v>3</v>
      </c>
      <c r="C77" s="12">
        <f>SUM(C70:C76)</f>
        <v>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zoomScale="91" zoomScaleNormal="91" workbookViewId="0">
      <selection activeCell="C49" sqref="C49"/>
    </sheetView>
  </sheetViews>
  <sheetFormatPr baseColWidth="10" defaultRowHeight="14.4" x14ac:dyDescent="0.3"/>
  <cols>
    <col min="1" max="1" width="19.5546875" style="1" customWidth="1"/>
    <col min="2" max="2" width="14.5546875" style="2" customWidth="1"/>
    <col min="3" max="3" width="14" style="2" bestFit="1" customWidth="1"/>
    <col min="4" max="4" width="16.88671875" customWidth="1"/>
    <col min="5" max="5" width="19" style="1" customWidth="1"/>
    <col min="6" max="6" width="16.6640625" bestFit="1" customWidth="1"/>
    <col min="7" max="7" width="19.88671875" bestFit="1" customWidth="1"/>
    <col min="8" max="8" width="18" customWidth="1"/>
  </cols>
  <sheetData>
    <row r="1" spans="1:9" x14ac:dyDescent="0.3">
      <c r="A1" s="18" t="s">
        <v>7</v>
      </c>
      <c r="B1" s="18" t="s">
        <v>5</v>
      </c>
      <c r="C1" s="18" t="s">
        <v>18</v>
      </c>
      <c r="D1" s="18" t="s">
        <v>32</v>
      </c>
      <c r="E1" s="18" t="s">
        <v>27</v>
      </c>
      <c r="F1" s="19" t="s">
        <v>28</v>
      </c>
      <c r="G1" s="18" t="s">
        <v>29</v>
      </c>
      <c r="H1" s="18" t="s">
        <v>30</v>
      </c>
      <c r="I1" s="16"/>
    </row>
    <row r="2" spans="1:9" x14ac:dyDescent="0.3">
      <c r="A2" s="21">
        <v>43116</v>
      </c>
      <c r="B2" s="20" t="s">
        <v>6</v>
      </c>
      <c r="C2" s="20" t="s">
        <v>19</v>
      </c>
      <c r="D2" s="20">
        <v>2</v>
      </c>
      <c r="E2" s="22">
        <v>9379</v>
      </c>
      <c r="F2" s="22">
        <v>1000</v>
      </c>
      <c r="G2" s="59">
        <f t="shared" ref="G2:G10" si="0">(E2/D2)</f>
        <v>4689.5</v>
      </c>
      <c r="H2" s="23">
        <f>(G2-F2)</f>
        <v>3689.5</v>
      </c>
      <c r="I2" s="16"/>
    </row>
    <row r="3" spans="1:9" x14ac:dyDescent="0.3">
      <c r="A3" s="21">
        <v>43117</v>
      </c>
      <c r="B3" s="20" t="s">
        <v>8</v>
      </c>
      <c r="C3" s="20" t="s">
        <v>20</v>
      </c>
      <c r="D3" s="20">
        <v>1</v>
      </c>
      <c r="E3" s="22">
        <v>1945</v>
      </c>
      <c r="F3" s="22" t="s">
        <v>31</v>
      </c>
      <c r="G3" s="59">
        <f t="shared" si="0"/>
        <v>1945</v>
      </c>
      <c r="H3" s="23">
        <v>194500</v>
      </c>
      <c r="I3" s="16"/>
    </row>
    <row r="4" spans="1:9" ht="15" x14ac:dyDescent="0.25">
      <c r="A4" s="21">
        <v>43118</v>
      </c>
      <c r="B4" s="20" t="s">
        <v>9</v>
      </c>
      <c r="C4" s="20" t="s">
        <v>21</v>
      </c>
      <c r="D4" s="20">
        <v>5</v>
      </c>
      <c r="E4" s="22">
        <v>3588</v>
      </c>
      <c r="F4" s="22">
        <v>500</v>
      </c>
      <c r="G4" s="59">
        <f t="shared" si="0"/>
        <v>717.6</v>
      </c>
      <c r="H4" s="23">
        <f>(G4-F4)</f>
        <v>217.60000000000002</v>
      </c>
      <c r="I4" s="16"/>
    </row>
    <row r="5" spans="1:9" x14ac:dyDescent="0.3">
      <c r="A5" s="21">
        <v>43119</v>
      </c>
      <c r="B5" s="20" t="s">
        <v>10</v>
      </c>
      <c r="C5" s="20" t="s">
        <v>22</v>
      </c>
      <c r="D5" s="20">
        <v>3</v>
      </c>
      <c r="E5" s="22">
        <v>1438</v>
      </c>
      <c r="F5" s="22">
        <v>650</v>
      </c>
      <c r="G5" s="59">
        <f t="shared" si="0"/>
        <v>479.33333333333331</v>
      </c>
      <c r="H5" s="23">
        <f t="shared" ref="H5:H8" si="1">(G5-F5)</f>
        <v>-170.66666666666669</v>
      </c>
      <c r="I5" s="16"/>
    </row>
    <row r="6" spans="1:9" x14ac:dyDescent="0.3">
      <c r="A6" s="21">
        <v>43120</v>
      </c>
      <c r="B6" s="20" t="s">
        <v>11</v>
      </c>
      <c r="C6" s="20" t="s">
        <v>23</v>
      </c>
      <c r="D6" s="20">
        <v>1</v>
      </c>
      <c r="E6" s="22">
        <v>1138024</v>
      </c>
      <c r="F6" s="22">
        <v>2000</v>
      </c>
      <c r="G6" s="59">
        <f t="shared" si="0"/>
        <v>1138024</v>
      </c>
      <c r="H6" s="23">
        <f t="shared" si="1"/>
        <v>1136024</v>
      </c>
      <c r="I6" s="16"/>
    </row>
    <row r="7" spans="1:9" x14ac:dyDescent="0.3">
      <c r="A7" s="21">
        <v>43121</v>
      </c>
      <c r="B7" s="20" t="s">
        <v>12</v>
      </c>
      <c r="C7" s="20" t="s">
        <v>24</v>
      </c>
      <c r="D7" s="20">
        <v>9</v>
      </c>
      <c r="E7" s="22">
        <v>1660560</v>
      </c>
      <c r="F7" s="22">
        <v>350</v>
      </c>
      <c r="G7" s="59">
        <f t="shared" si="0"/>
        <v>184506.66666666666</v>
      </c>
      <c r="H7" s="23">
        <f t="shared" si="1"/>
        <v>184156.66666666666</v>
      </c>
      <c r="I7" s="16"/>
    </row>
    <row r="8" spans="1:9" ht="15" x14ac:dyDescent="0.25">
      <c r="A8" s="21">
        <v>43122</v>
      </c>
      <c r="B8" s="20" t="s">
        <v>13</v>
      </c>
      <c r="C8" s="20" t="s">
        <v>25</v>
      </c>
      <c r="D8" s="20">
        <v>12</v>
      </c>
      <c r="E8" s="22">
        <v>753571</v>
      </c>
      <c r="F8" s="22">
        <v>700</v>
      </c>
      <c r="G8" s="59">
        <f t="shared" si="0"/>
        <v>62797.583333333336</v>
      </c>
      <c r="H8" s="23">
        <f t="shared" si="1"/>
        <v>62097.583333333336</v>
      </c>
      <c r="I8" s="16"/>
    </row>
    <row r="9" spans="1:9" x14ac:dyDescent="0.3">
      <c r="A9" s="21">
        <v>43123</v>
      </c>
      <c r="B9" s="20" t="s">
        <v>14</v>
      </c>
      <c r="C9" s="20" t="s">
        <v>26</v>
      </c>
      <c r="D9" s="20">
        <v>2</v>
      </c>
      <c r="E9" s="22">
        <v>2158475</v>
      </c>
      <c r="F9" s="22" t="s">
        <v>31</v>
      </c>
      <c r="G9" s="59">
        <f t="shared" si="0"/>
        <v>1079237.5</v>
      </c>
      <c r="H9" s="23">
        <v>107923750</v>
      </c>
      <c r="I9" s="16"/>
    </row>
    <row r="10" spans="1:9" ht="15" x14ac:dyDescent="0.25">
      <c r="A10" s="21">
        <v>43124</v>
      </c>
      <c r="B10" s="20" t="s">
        <v>16</v>
      </c>
      <c r="C10" s="20" t="s">
        <v>26</v>
      </c>
      <c r="D10" s="20">
        <v>1</v>
      </c>
      <c r="E10" s="22">
        <v>627348</v>
      </c>
      <c r="F10" s="22">
        <v>650</v>
      </c>
      <c r="G10" s="59">
        <f t="shared" si="0"/>
        <v>627348</v>
      </c>
      <c r="H10" s="23">
        <f>(G10-F10)</f>
        <v>626698</v>
      </c>
      <c r="I10" s="16"/>
    </row>
    <row r="11" spans="1:9" ht="15" x14ac:dyDescent="0.25">
      <c r="A11" s="21">
        <v>43125</v>
      </c>
      <c r="B11" s="20" t="s">
        <v>15</v>
      </c>
      <c r="C11" s="20" t="s">
        <v>20</v>
      </c>
      <c r="D11" s="20">
        <v>3</v>
      </c>
      <c r="E11" s="22">
        <v>2042768</v>
      </c>
      <c r="F11" s="22">
        <v>350</v>
      </c>
      <c r="G11" s="59">
        <f t="shared" ref="G11:G30" si="2">(E11/D11)</f>
        <v>680922.66666666663</v>
      </c>
      <c r="H11" s="23">
        <f>(G11-F11)</f>
        <v>680572.66666666663</v>
      </c>
      <c r="I11" s="16"/>
    </row>
    <row r="12" spans="1:9" ht="15" x14ac:dyDescent="0.25">
      <c r="A12" s="21">
        <v>43126</v>
      </c>
      <c r="B12" s="20" t="s">
        <v>9</v>
      </c>
      <c r="C12" s="20" t="s">
        <v>19</v>
      </c>
      <c r="D12" s="20">
        <v>4</v>
      </c>
      <c r="E12" s="22">
        <v>1647695</v>
      </c>
      <c r="F12" s="22" t="s">
        <v>31</v>
      </c>
      <c r="G12" s="59">
        <f t="shared" si="2"/>
        <v>411923.75</v>
      </c>
      <c r="H12" s="23">
        <v>41192375</v>
      </c>
      <c r="I12" s="16"/>
    </row>
    <row r="13" spans="1:9" x14ac:dyDescent="0.3">
      <c r="A13" s="21">
        <v>43127</v>
      </c>
      <c r="B13" s="20" t="s">
        <v>6</v>
      </c>
      <c r="C13" s="20" t="s">
        <v>23</v>
      </c>
      <c r="D13" s="20">
        <v>6</v>
      </c>
      <c r="E13" s="22">
        <v>999328</v>
      </c>
      <c r="F13" s="22">
        <v>2000</v>
      </c>
      <c r="G13" s="59">
        <f t="shared" si="2"/>
        <v>166554.66666666666</v>
      </c>
      <c r="H13" s="23">
        <f>(G13-F13)</f>
        <v>164554.66666666666</v>
      </c>
      <c r="I13" s="16"/>
    </row>
    <row r="14" spans="1:9" x14ac:dyDescent="0.3">
      <c r="A14" s="21">
        <v>43128</v>
      </c>
      <c r="B14" s="20" t="s">
        <v>10</v>
      </c>
      <c r="C14" s="20" t="s">
        <v>20</v>
      </c>
      <c r="D14" s="20">
        <v>1</v>
      </c>
      <c r="E14" s="22">
        <v>2937300</v>
      </c>
      <c r="F14" s="22">
        <v>1000</v>
      </c>
      <c r="G14" s="59">
        <f t="shared" si="2"/>
        <v>2937300</v>
      </c>
      <c r="H14" s="23">
        <f t="shared" ref="H14:H15" si="3">(G14-F14)</f>
        <v>2936300</v>
      </c>
      <c r="I14" s="16"/>
    </row>
    <row r="15" spans="1:9" ht="15" x14ac:dyDescent="0.25">
      <c r="A15" s="21">
        <v>43129</v>
      </c>
      <c r="B15" s="20" t="s">
        <v>16</v>
      </c>
      <c r="C15" s="20" t="s">
        <v>26</v>
      </c>
      <c r="D15" s="20">
        <v>1</v>
      </c>
      <c r="E15" s="22">
        <v>664700</v>
      </c>
      <c r="F15" s="22">
        <v>350</v>
      </c>
      <c r="G15" s="59">
        <f t="shared" si="2"/>
        <v>664700</v>
      </c>
      <c r="H15" s="23">
        <f t="shared" si="3"/>
        <v>664350</v>
      </c>
      <c r="I15" s="16"/>
    </row>
    <row r="16" spans="1:9" x14ac:dyDescent="0.3">
      <c r="A16" s="21">
        <v>43130</v>
      </c>
      <c r="B16" s="20" t="s">
        <v>6</v>
      </c>
      <c r="C16" s="20" t="s">
        <v>26</v>
      </c>
      <c r="D16" s="20">
        <v>8</v>
      </c>
      <c r="E16" s="22">
        <v>1188090</v>
      </c>
      <c r="F16" s="22" t="s">
        <v>31</v>
      </c>
      <c r="G16" s="59">
        <f t="shared" si="2"/>
        <v>148511.25</v>
      </c>
      <c r="H16" s="23">
        <v>14851125</v>
      </c>
      <c r="I16" s="16"/>
    </row>
    <row r="17" spans="1:9" ht="15" x14ac:dyDescent="0.25">
      <c r="A17" s="21">
        <v>43131</v>
      </c>
      <c r="B17" s="20" t="s">
        <v>9</v>
      </c>
      <c r="C17" s="20" t="s">
        <v>26</v>
      </c>
      <c r="D17" s="20">
        <v>10</v>
      </c>
      <c r="E17" s="22">
        <v>1385910</v>
      </c>
      <c r="F17" s="22">
        <v>650</v>
      </c>
      <c r="G17" s="59">
        <f t="shared" si="2"/>
        <v>138591</v>
      </c>
      <c r="H17" s="23">
        <f>(G17-F17)</f>
        <v>137941</v>
      </c>
      <c r="I17" s="16"/>
    </row>
    <row r="18" spans="1:9" ht="15" x14ac:dyDescent="0.25">
      <c r="A18" s="21">
        <v>43132</v>
      </c>
      <c r="B18" s="20" t="s">
        <v>9</v>
      </c>
      <c r="C18" s="20" t="s">
        <v>19</v>
      </c>
      <c r="D18" s="20">
        <v>3</v>
      </c>
      <c r="E18" s="22">
        <v>1800516</v>
      </c>
      <c r="F18" s="22" t="s">
        <v>31</v>
      </c>
      <c r="G18" s="59">
        <f t="shared" si="2"/>
        <v>600172</v>
      </c>
      <c r="H18" s="23">
        <v>60017200</v>
      </c>
      <c r="I18" s="16"/>
    </row>
    <row r="19" spans="1:9" x14ac:dyDescent="0.3">
      <c r="A19" s="21">
        <v>43133</v>
      </c>
      <c r="B19" s="20" t="s">
        <v>17</v>
      </c>
      <c r="C19" s="20" t="s">
        <v>26</v>
      </c>
      <c r="D19" s="20">
        <v>8</v>
      </c>
      <c r="E19" s="22">
        <v>1679605</v>
      </c>
      <c r="F19" s="22">
        <v>2000</v>
      </c>
      <c r="G19" s="59">
        <f t="shared" si="2"/>
        <v>209950.625</v>
      </c>
      <c r="H19" s="23">
        <f>(G19-F19)</f>
        <v>207950.625</v>
      </c>
      <c r="I19" s="16"/>
    </row>
    <row r="20" spans="1:9" x14ac:dyDescent="0.3">
      <c r="A20" s="21">
        <v>43134</v>
      </c>
      <c r="B20" s="20" t="s">
        <v>6</v>
      </c>
      <c r="C20" s="20" t="s">
        <v>20</v>
      </c>
      <c r="D20" s="20">
        <v>7</v>
      </c>
      <c r="E20" s="22">
        <v>731700</v>
      </c>
      <c r="F20" s="22">
        <v>700</v>
      </c>
      <c r="G20" s="59">
        <f t="shared" si="2"/>
        <v>104528.57142857143</v>
      </c>
      <c r="H20" s="23">
        <f t="shared" ref="H20:H21" si="4">(G20-F20)</f>
        <v>103828.57142857143</v>
      </c>
      <c r="I20" s="16"/>
    </row>
    <row r="21" spans="1:9" x14ac:dyDescent="0.3">
      <c r="A21" s="21">
        <v>43135</v>
      </c>
      <c r="B21" s="20" t="s">
        <v>17</v>
      </c>
      <c r="C21" s="20" t="s">
        <v>20</v>
      </c>
      <c r="D21" s="20">
        <v>13</v>
      </c>
      <c r="E21" s="22">
        <v>779868</v>
      </c>
      <c r="F21" s="22">
        <v>650</v>
      </c>
      <c r="G21" s="59">
        <f t="shared" si="2"/>
        <v>59989.846153846156</v>
      </c>
      <c r="H21" s="23">
        <f t="shared" si="4"/>
        <v>59339.846153846156</v>
      </c>
      <c r="I21" s="16"/>
    </row>
    <row r="22" spans="1:9" x14ac:dyDescent="0.3">
      <c r="A22" s="21">
        <v>43136</v>
      </c>
      <c r="B22" s="20" t="s">
        <v>17</v>
      </c>
      <c r="C22" s="20" t="s">
        <v>20</v>
      </c>
      <c r="D22" s="20">
        <v>9</v>
      </c>
      <c r="E22" s="22">
        <v>2020992</v>
      </c>
      <c r="F22" s="22" t="s">
        <v>31</v>
      </c>
      <c r="G22" s="59">
        <f t="shared" si="2"/>
        <v>224554.66666666666</v>
      </c>
      <c r="H22" s="23">
        <v>22455467</v>
      </c>
      <c r="I22" s="16"/>
    </row>
    <row r="23" spans="1:9" ht="15" x14ac:dyDescent="0.25">
      <c r="A23" s="21">
        <v>43137</v>
      </c>
      <c r="B23" s="20" t="s">
        <v>16</v>
      </c>
      <c r="C23" s="20" t="s">
        <v>26</v>
      </c>
      <c r="D23" s="20">
        <v>2</v>
      </c>
      <c r="E23" s="22">
        <v>492156</v>
      </c>
      <c r="F23" s="22">
        <v>2000</v>
      </c>
      <c r="G23" s="59">
        <f t="shared" si="2"/>
        <v>246078</v>
      </c>
      <c r="H23" s="23">
        <f>(G23-F23)</f>
        <v>244078</v>
      </c>
      <c r="I23" s="16"/>
    </row>
    <row r="24" spans="1:9" ht="15" x14ac:dyDescent="0.25">
      <c r="A24" s="21">
        <v>43138</v>
      </c>
      <c r="B24" s="20" t="s">
        <v>9</v>
      </c>
      <c r="C24" s="20" t="s">
        <v>26</v>
      </c>
      <c r="D24" s="20">
        <v>4</v>
      </c>
      <c r="E24" s="22">
        <v>474600</v>
      </c>
      <c r="F24" s="22">
        <v>1000</v>
      </c>
      <c r="G24" s="59">
        <f t="shared" si="2"/>
        <v>118650</v>
      </c>
      <c r="H24" s="23">
        <f t="shared" ref="H24:H27" si="5">(G24-F24)</f>
        <v>117650</v>
      </c>
      <c r="I24" s="16"/>
    </row>
    <row r="25" spans="1:9" x14ac:dyDescent="0.3">
      <c r="A25" s="21">
        <v>43139</v>
      </c>
      <c r="B25" s="20" t="s">
        <v>6</v>
      </c>
      <c r="C25" s="20" t="s">
        <v>26</v>
      </c>
      <c r="D25" s="20">
        <v>6</v>
      </c>
      <c r="E25" s="22">
        <v>995520</v>
      </c>
      <c r="F25" s="22">
        <v>650</v>
      </c>
      <c r="G25" s="59">
        <f t="shared" si="2"/>
        <v>165920</v>
      </c>
      <c r="H25" s="23">
        <f t="shared" si="5"/>
        <v>165270</v>
      </c>
      <c r="I25" s="16"/>
    </row>
    <row r="26" spans="1:9" x14ac:dyDescent="0.3">
      <c r="A26" s="21">
        <v>43140</v>
      </c>
      <c r="B26" s="20" t="s">
        <v>6</v>
      </c>
      <c r="C26" s="20" t="s">
        <v>19</v>
      </c>
      <c r="D26" s="20">
        <v>1</v>
      </c>
      <c r="E26" s="22">
        <v>1107108</v>
      </c>
      <c r="F26" s="22">
        <v>2000</v>
      </c>
      <c r="G26" s="59">
        <f t="shared" si="2"/>
        <v>1107108</v>
      </c>
      <c r="H26" s="23">
        <f t="shared" si="5"/>
        <v>1105108</v>
      </c>
      <c r="I26" s="16"/>
    </row>
    <row r="27" spans="1:9" x14ac:dyDescent="0.3">
      <c r="A27" s="21">
        <v>43141</v>
      </c>
      <c r="B27" s="20" t="s">
        <v>9</v>
      </c>
      <c r="C27" s="20" t="s">
        <v>19</v>
      </c>
      <c r="D27" s="20">
        <v>1</v>
      </c>
      <c r="E27" s="22">
        <v>1449629</v>
      </c>
      <c r="F27" s="22">
        <v>1000</v>
      </c>
      <c r="G27" s="59">
        <f t="shared" si="2"/>
        <v>1449629</v>
      </c>
      <c r="H27" s="23">
        <f t="shared" si="5"/>
        <v>1448629</v>
      </c>
      <c r="I27" s="16"/>
    </row>
    <row r="28" spans="1:9" x14ac:dyDescent="0.3">
      <c r="A28" s="21">
        <v>43142</v>
      </c>
      <c r="B28" s="20" t="s">
        <v>10</v>
      </c>
      <c r="C28" s="20" t="s">
        <v>23</v>
      </c>
      <c r="D28" s="20">
        <v>2</v>
      </c>
      <c r="E28" s="22">
        <v>924294</v>
      </c>
      <c r="F28" s="22" t="s">
        <v>31</v>
      </c>
      <c r="G28" s="59">
        <f t="shared" si="2"/>
        <v>462147</v>
      </c>
      <c r="H28" s="23">
        <v>46214700</v>
      </c>
      <c r="I28" s="16"/>
    </row>
    <row r="29" spans="1:9" x14ac:dyDescent="0.3">
      <c r="A29" s="21">
        <v>43143</v>
      </c>
      <c r="B29" s="20" t="s">
        <v>6</v>
      </c>
      <c r="C29" s="20" t="s">
        <v>24</v>
      </c>
      <c r="D29" s="20">
        <v>7</v>
      </c>
      <c r="E29" s="22">
        <v>1024380</v>
      </c>
      <c r="F29" s="22">
        <v>650</v>
      </c>
      <c r="G29" s="59">
        <f t="shared" si="2"/>
        <v>146340</v>
      </c>
      <c r="H29" s="23">
        <f>(G29-F29)</f>
        <v>145690</v>
      </c>
      <c r="I29" s="16"/>
    </row>
    <row r="30" spans="1:9" x14ac:dyDescent="0.3">
      <c r="A30" s="21">
        <v>43144</v>
      </c>
      <c r="B30" s="20" t="s">
        <v>10</v>
      </c>
      <c r="C30" s="20" t="s">
        <v>19</v>
      </c>
      <c r="D30" s="20">
        <v>3</v>
      </c>
      <c r="E30" s="22">
        <v>472615</v>
      </c>
      <c r="F30" s="22" t="s">
        <v>31</v>
      </c>
      <c r="G30" s="59">
        <f t="shared" si="2"/>
        <v>157538.33333333334</v>
      </c>
      <c r="H30" s="23">
        <v>15753833</v>
      </c>
      <c r="I30" s="16"/>
    </row>
    <row r="32" spans="1:9" ht="15" thickBot="1" x14ac:dyDescent="0.35"/>
    <row r="33" spans="1:5" x14ac:dyDescent="0.3">
      <c r="C33" s="48" t="s">
        <v>46</v>
      </c>
      <c r="D33" s="46" t="s">
        <v>45</v>
      </c>
      <c r="E33" s="47"/>
    </row>
    <row r="34" spans="1:5" x14ac:dyDescent="0.3">
      <c r="C34" s="49"/>
      <c r="D34" s="61">
        <v>233</v>
      </c>
      <c r="E34" s="30" t="s">
        <v>49</v>
      </c>
    </row>
    <row r="35" spans="1:5" x14ac:dyDescent="0.3">
      <c r="C35" s="49"/>
      <c r="D35" s="51" t="s">
        <v>47</v>
      </c>
      <c r="E35" s="52"/>
    </row>
    <row r="36" spans="1:5" ht="15" thickBot="1" x14ac:dyDescent="0.35">
      <c r="C36" s="50"/>
      <c r="D36" s="62">
        <v>1</v>
      </c>
      <c r="E36" s="31" t="s">
        <v>48</v>
      </c>
    </row>
    <row r="37" spans="1:5" x14ac:dyDescent="0.3">
      <c r="C37" s="27"/>
      <c r="D37" s="28"/>
      <c r="E37" s="29"/>
    </row>
    <row r="38" spans="1:5" ht="15" thickBot="1" x14ac:dyDescent="0.35"/>
    <row r="39" spans="1:5" x14ac:dyDescent="0.3">
      <c r="C39" s="53" t="s">
        <v>50</v>
      </c>
      <c r="D39" s="54"/>
      <c r="E39" s="55"/>
    </row>
    <row r="40" spans="1:5" ht="15" thickBot="1" x14ac:dyDescent="0.35">
      <c r="C40" s="56">
        <f>(COUNT(F2:F30))</f>
        <v>21</v>
      </c>
      <c r="D40" s="57"/>
      <c r="E40" s="58"/>
    </row>
    <row r="42" spans="1:5" x14ac:dyDescent="0.3">
      <c r="A42" s="40" t="s">
        <v>51</v>
      </c>
      <c r="B42" s="41"/>
      <c r="C42" s="44">
        <f>AVERAGE(E2:E30)</f>
        <v>1074934.551724138</v>
      </c>
    </row>
    <row r="43" spans="1:5" ht="15" thickBot="1" x14ac:dyDescent="0.35">
      <c r="A43" s="42"/>
      <c r="B43" s="43"/>
      <c r="C43" s="45"/>
      <c r="D43" s="28"/>
    </row>
    <row r="44" spans="1:5" ht="15" thickTop="1" x14ac:dyDescent="0.3">
      <c r="A44" s="29"/>
      <c r="B44" s="27"/>
    </row>
    <row r="46" spans="1:5" x14ac:dyDescent="0.3">
      <c r="B46" s="37" t="s">
        <v>52</v>
      </c>
      <c r="C46" s="38" t="s">
        <v>53</v>
      </c>
      <c r="D46" s="39" t="s">
        <v>54</v>
      </c>
      <c r="E46" s="33"/>
    </row>
    <row r="47" spans="1:5" x14ac:dyDescent="0.3">
      <c r="A47" s="36"/>
      <c r="B47" s="35" t="s">
        <v>19</v>
      </c>
      <c r="C47" s="25">
        <v>14</v>
      </c>
      <c r="D47" s="24"/>
    </row>
    <row r="48" spans="1:5" x14ac:dyDescent="0.3">
      <c r="B48" s="25" t="s">
        <v>20</v>
      </c>
      <c r="C48" s="25">
        <v>34</v>
      </c>
      <c r="D48" s="24"/>
    </row>
    <row r="49" spans="2:4" x14ac:dyDescent="0.3">
      <c r="B49" s="25" t="s">
        <v>26</v>
      </c>
      <c r="C49" s="32">
        <v>42</v>
      </c>
      <c r="D49" s="26"/>
    </row>
    <row r="50" spans="2:4" x14ac:dyDescent="0.3">
      <c r="C50" s="32"/>
      <c r="D50" s="34"/>
    </row>
  </sheetData>
  <mergeCells count="7">
    <mergeCell ref="A42:B43"/>
    <mergeCell ref="C42:C43"/>
    <mergeCell ref="D33:E33"/>
    <mergeCell ref="C33:C36"/>
    <mergeCell ref="D35:E35"/>
    <mergeCell ref="C39:E39"/>
    <mergeCell ref="C40:E40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Consignas</vt:lpstr>
      <vt:lpstr>Tabla1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</dc:creator>
  <cp:lastModifiedBy>Ceci</cp:lastModifiedBy>
  <dcterms:created xsi:type="dcterms:W3CDTF">2019-08-16T00:49:15Z</dcterms:created>
  <dcterms:modified xsi:type="dcterms:W3CDTF">2022-04-29T17:42:15Z</dcterms:modified>
</cp:coreProperties>
</file>