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20112" windowHeight="7992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Tabla1!$A$1:$G$24</definedName>
  </definedNames>
  <calcPr calcId="144525"/>
</workbook>
</file>

<file path=xl/calcChain.xml><?xml version="1.0" encoding="utf-8"?>
<calcChain xmlns="http://schemas.openxmlformats.org/spreadsheetml/2006/main">
  <c r="C77" i="2" l="1"/>
  <c r="F47" i="1"/>
  <c r="E46" i="2"/>
  <c r="E46" i="1"/>
  <c r="C53" i="2"/>
  <c r="C53" i="1"/>
  <c r="C52" i="2"/>
  <c r="C52" i="1"/>
  <c r="C51" i="2"/>
  <c r="C51" i="1"/>
  <c r="B42" i="1"/>
  <c r="G3" i="1"/>
  <c r="H3" i="1" s="1"/>
  <c r="G6" i="1"/>
  <c r="H6" i="1" s="1"/>
  <c r="G7" i="1"/>
  <c r="H7" i="1" s="1"/>
  <c r="G8" i="1"/>
  <c r="H8" i="1" s="1"/>
  <c r="G9" i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5" i="1"/>
  <c r="H5" i="1" s="1"/>
  <c r="G4" i="1"/>
  <c r="H4" i="1" s="1"/>
  <c r="G2" i="1"/>
  <c r="H2" i="1" s="1"/>
  <c r="H9" i="1" l="1"/>
</calcChain>
</file>

<file path=xl/sharedStrings.xml><?xml version="1.0" encoding="utf-8"?>
<sst xmlns="http://schemas.openxmlformats.org/spreadsheetml/2006/main" count="112" uniqueCount="56">
  <si>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</si>
  <si>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</si>
  <si>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</si>
  <si>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</si>
  <si>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</si>
  <si>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</si>
  <si>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</si>
  <si>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</si>
  <si>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</si>
  <si>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</si>
  <si>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</si>
  <si>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</si>
  <si>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</si>
  <si>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</si>
  <si>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</si>
  <si>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</si>
  <si>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</si>
  <si>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</si>
  <si>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</si>
  <si>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</si>
  <si>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</si>
  <si>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</si>
  <si>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</si>
  <si>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</si>
  <si>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</si>
  <si>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</si>
  <si>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</si>
  <si>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</si>
  <si>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</si>
  <si>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</si>
  <si>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</si>
  <si>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</si>
  <si>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</si>
  <si>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</si>
  <si>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</si>
  <si>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</si>
  <si>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</si>
  <si>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</si>
  <si>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</si>
  <si>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</si>
  <si>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</si>
  <si>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</si>
  <si>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</si>
  <si>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</si>
  <si>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>ATENCIONES</t>
  </si>
  <si>
    <t>Mayor cant. De atenciones</t>
  </si>
  <si>
    <t>Enfermeria</t>
  </si>
  <si>
    <t xml:space="preserve">Cardio </t>
  </si>
  <si>
    <t xml:space="preserve">Menor cant. De atenciones </t>
  </si>
  <si>
    <t>Cant. De diagnosticos cbiertos por Obra Social</t>
  </si>
  <si>
    <t xml:space="preserve">COSTO PROM. PARTICLAR DE ATENCION  </t>
  </si>
  <si>
    <t>DPTO</t>
  </si>
  <si>
    <t>CANT. CASOS</t>
  </si>
  <si>
    <t>%</t>
  </si>
  <si>
    <t xml:space="preserve">Capital </t>
  </si>
  <si>
    <t>En Total costo se debe restar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</si>
</sst>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$&quot;\ * #,##0.00_ ;_ &quot;$&quot;\ * \-#,##0.00_ ;_ &quot;$&quot;\ * &quot;-&quot;??_ ;_ @_ "/>
    <numFmt numFmtId="165" formatCode="dd/mm/yy"/>
    <numFmt numFmtId="166" formatCode="&quot;$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2" fillId="0" borderId="0" xfId="0" applyFont="1"/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center"/>
    </xf>
    <xf numFmtId="164" fontId="6" fillId="0" borderId="1" xfId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166" fontId="6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/>
    <xf numFmtId="0" fontId="0" fillId="0" borderId="13" xfId="0" applyBorder="1" applyAlignment="1">
      <alignment horizontal="left" vertical="center"/>
    </xf>
    <xf numFmtId="0" fontId="0" fillId="0" borderId="11" xfId="0" applyBorder="1" applyAlignment="1"/>
    <xf numFmtId="0" fontId="0" fillId="0" borderId="1" xfId="0" applyBorder="1" applyAlignment="1"/>
    <xf numFmtId="0" fontId="2" fillId="0" borderId="10" xfId="0" applyFont="1" applyBorder="1" applyAlignment="1"/>
    <xf numFmtId="0" fontId="0" fillId="0" borderId="2" xfId="0" applyBorder="1" applyAlignment="1"/>
    <xf numFmtId="0" fontId="1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textRotation="135" wrapText="1"/>
    </xf>
    <xf numFmtId="49" fontId="0" fillId="0" borderId="5" xfId="0" applyNumberFormat="1" applyBorder="1" applyAlignment="1">
      <alignment horizontal="center" vertical="center" textRotation="135" wrapText="1"/>
    </xf>
    <xf numFmtId="49" fontId="0" fillId="0" borderId="6" xfId="0" applyNumberFormat="1" applyBorder="1" applyAlignment="1">
      <alignment horizontal="center" vertical="center" textRotation="135" wrapText="1"/>
    </xf>
    <xf numFmtId="0" fontId="1" fillId="6" borderId="7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166" fontId="7" fillId="8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166" fontId="0" fillId="8" borderId="16" xfId="0" applyNumberFormat="1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166" fontId="4" fillId="0" borderId="0" xfId="0" applyNumberFormat="1" applyFont="1" applyBorder="1"/>
    <xf numFmtId="0" fontId="0" fillId="8" borderId="1" xfId="0" applyFill="1" applyBorder="1" applyAlignment="1"/>
    <xf numFmtId="0" fontId="9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104774</xdr:colOff>
      <xdr:row>13</xdr:row>
      <xdr:rowOff>19050</xdr:rowOff>
    </xdr:from>
    <xdr:to>
      <xdr:col>7</xdr:col>
      <xdr:colOff>498456</xdr:colOff>
      <xdr:row>26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104774" y="2514600"/>
          <a:ext cx="710880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37</xdr:row>
      <xdr:rowOff>76200</xdr:rowOff>
    </xdr:from>
    <xdr:to>
      <xdr:col>3</xdr:col>
      <xdr:colOff>771525</xdr:colOff>
      <xdr:row>42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2975" y="717232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44</xdr:row>
      <xdr:rowOff>114300</xdr:rowOff>
    </xdr:from>
    <xdr:to>
      <xdr:col>5</xdr:col>
      <xdr:colOff>66675</xdr:colOff>
      <xdr:row>47</xdr:row>
      <xdr:rowOff>133350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4400" y="873442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76200</xdr:colOff>
      <xdr:row>56</xdr:row>
      <xdr:rowOff>57150</xdr:rowOff>
    </xdr:from>
    <xdr:to>
      <xdr:col>5</xdr:col>
      <xdr:colOff>209550</xdr:colOff>
      <xdr:row>61</xdr:row>
      <xdr:rowOff>28575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00200" y="10982325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77"/>
  <sheetViews>
    <sheetView tabSelected="1" topLeftCell="A54" workbookViewId="0">
      <selection activeCell="D71" sqref="D71:D73"/>
    </sheetView>
  </sheetViews>
  <sheetFormatPr baseColWidth="10" defaultRowHeight="14.4" x14ac:dyDescent="0.3"/>
  <cols>
    <col min="3" max="3" width="14.5546875" bestFit="1" customWidth="1"/>
    <col min="4" max="4" width="16" customWidth="1"/>
    <col min="7" max="8" width="24.44140625" bestFit="1" customWidth="1"/>
  </cols>
  <sheetData>
    <row r="8" spans="1:7" ht="15.6" x14ac:dyDescent="0.3">
      <c r="A8" s="16" t="s">
        <v>4</v>
      </c>
      <c r="B8" s="5"/>
      <c r="C8" s="5"/>
      <c r="D8" s="5"/>
      <c r="E8" s="5"/>
      <c r="F8" s="5"/>
      <c r="G8" s="5"/>
    </row>
    <row r="9" spans="1:7" ht="15.6" x14ac:dyDescent="0.3">
      <c r="A9" s="4"/>
      <c r="B9" s="4"/>
      <c r="C9" s="4"/>
      <c r="D9" s="5"/>
      <c r="E9" s="5"/>
      <c r="F9" s="5"/>
      <c r="G9" s="5"/>
    </row>
    <row r="12" spans="1:7" x14ac:dyDescent="0.3">
      <c r="A12" t="s">
        <v>33</v>
      </c>
    </row>
    <row r="22" spans="1:3" x14ac:dyDescent="0.3">
      <c r="C22" t="s">
        <v>20</v>
      </c>
    </row>
    <row r="29" spans="1:3" ht="15.6" x14ac:dyDescent="0.3">
      <c r="A29" s="6" t="s">
        <v>34</v>
      </c>
    </row>
    <row r="31" spans="1:3" x14ac:dyDescent="0.3">
      <c r="A31" t="s">
        <v>35</v>
      </c>
    </row>
    <row r="32" spans="1:3" x14ac:dyDescent="0.3">
      <c r="B32" s="14" t="s">
        <v>36</v>
      </c>
    </row>
    <row r="33" spans="1:5" x14ac:dyDescent="0.3">
      <c r="B33" t="s">
        <v>37</v>
      </c>
    </row>
    <row r="35" spans="1:5" ht="15.6" x14ac:dyDescent="0.3">
      <c r="A35" s="6" t="s">
        <v>38</v>
      </c>
    </row>
    <row r="37" spans="1:5" ht="15.6" x14ac:dyDescent="0.3">
      <c r="B37" s="19" t="s">
        <v>39</v>
      </c>
    </row>
    <row r="41" spans="1:5" ht="14.25" customHeight="1" x14ac:dyDescent="0.3"/>
    <row r="44" spans="1:5" ht="30.75" customHeight="1" x14ac:dyDescent="0.3">
      <c r="B44" s="19" t="s">
        <v>40</v>
      </c>
    </row>
    <row r="46" spans="1:5" x14ac:dyDescent="0.3">
      <c r="B46" t="s">
        <v>50</v>
      </c>
      <c r="E46">
        <f>AVERAGE(E2+E3+E4+E5+E6+E7+E8+E9+E10+E11+E12+E13+E14+E15+E17+E16+E18+E19+E20+E22+E21+E23+E24+E25+E26+E27+E28+E29+E30)</f>
        <v>0</v>
      </c>
    </row>
    <row r="50" spans="1:4" ht="15.6" x14ac:dyDescent="0.3">
      <c r="A50" s="3"/>
      <c r="B50" s="35" t="s">
        <v>51</v>
      </c>
      <c r="C50" s="36" t="s">
        <v>52</v>
      </c>
      <c r="D50" s="33" t="s">
        <v>53</v>
      </c>
    </row>
    <row r="51" spans="1:4" ht="15.6" x14ac:dyDescent="0.3">
      <c r="A51" s="3"/>
      <c r="B51" s="34" t="s">
        <v>19</v>
      </c>
      <c r="C51" s="34">
        <f>D2+D12+D18+D26+D27+D30</f>
        <v>0</v>
      </c>
      <c r="D51" s="34"/>
    </row>
    <row r="52" spans="1:4" x14ac:dyDescent="0.3">
      <c r="B52" s="34" t="s">
        <v>20</v>
      </c>
      <c r="C52" s="34">
        <f>D3+D11+D14+D20+D21+D22</f>
        <v>0</v>
      </c>
      <c r="D52" s="34"/>
    </row>
    <row r="53" spans="1:4" x14ac:dyDescent="0.3">
      <c r="B53" s="34" t="s">
        <v>54</v>
      </c>
      <c r="C53" s="34">
        <f>D9+D15+D16+D17+D19+D23+D24+D25</f>
        <v>0</v>
      </c>
      <c r="D53" s="34"/>
    </row>
    <row r="56" spans="1:4" x14ac:dyDescent="0.3">
      <c r="A56" t="s">
        <v>41</v>
      </c>
    </row>
    <row r="64" spans="1:4" ht="15.6" x14ac:dyDescent="0.3">
      <c r="A64" s="3" t="s">
        <v>42</v>
      </c>
    </row>
    <row r="66" spans="1:4" ht="15.6" x14ac:dyDescent="0.3">
      <c r="A66" s="3" t="s">
        <v>43</v>
      </c>
    </row>
    <row r="68" spans="1:4" ht="15.6" x14ac:dyDescent="0.3">
      <c r="A68" s="3"/>
    </row>
    <row r="69" spans="1:4" x14ac:dyDescent="0.3">
      <c r="A69" s="7" t="s">
        <v>0</v>
      </c>
      <c r="B69" s="7" t="s">
        <v>1</v>
      </c>
      <c r="C69" s="8" t="s">
        <v>2</v>
      </c>
    </row>
    <row r="70" spans="1:4" x14ac:dyDescent="0.3">
      <c r="A70" s="15">
        <v>1</v>
      </c>
      <c r="B70" s="9">
        <v>1</v>
      </c>
      <c r="C70" s="10">
        <v>0</v>
      </c>
    </row>
    <row r="71" spans="1:4" x14ac:dyDescent="0.3">
      <c r="A71" s="15">
        <v>2</v>
      </c>
      <c r="B71" s="9">
        <v>0.5</v>
      </c>
      <c r="C71" s="10">
        <v>0.5</v>
      </c>
      <c r="D71" s="58"/>
    </row>
    <row r="72" spans="1:4" x14ac:dyDescent="0.3">
      <c r="A72" s="15">
        <v>3</v>
      </c>
      <c r="B72" s="9">
        <v>1</v>
      </c>
      <c r="C72" s="10">
        <v>0.5</v>
      </c>
      <c r="D72" s="58" t="s">
        <v>55</v>
      </c>
    </row>
    <row r="73" spans="1:4" x14ac:dyDescent="0.3">
      <c r="A73" s="15">
        <v>4</v>
      </c>
      <c r="B73" s="9">
        <v>3</v>
      </c>
      <c r="C73" s="10">
        <v>0.5</v>
      </c>
      <c r="D73" s="58"/>
    </row>
    <row r="74" spans="1:4" x14ac:dyDescent="0.3">
      <c r="A74" s="15">
        <v>5</v>
      </c>
      <c r="B74" s="9">
        <v>1.5</v>
      </c>
      <c r="C74" s="10">
        <v>0</v>
      </c>
    </row>
    <row r="75" spans="1:4" x14ac:dyDescent="0.3">
      <c r="A75" s="15">
        <v>6</v>
      </c>
      <c r="B75" s="9">
        <v>1.5</v>
      </c>
      <c r="C75" s="11">
        <v>0</v>
      </c>
    </row>
    <row r="76" spans="1:4" ht="15" thickBot="1" x14ac:dyDescent="0.35">
      <c r="A76" s="15">
        <v>7</v>
      </c>
      <c r="B76" s="9">
        <v>1.5</v>
      </c>
      <c r="C76" s="11">
        <v>0</v>
      </c>
    </row>
    <row r="77" spans="1:4" ht="15" thickBot="1" x14ac:dyDescent="0.35">
      <c r="B77" s="12" t="s">
        <v>3</v>
      </c>
      <c r="C77" s="13">
        <f>SUM(C70:C76)</f>
        <v>1.5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22" zoomScale="91" zoomScaleNormal="91" workbookViewId="0">
      <selection activeCell="D51" sqref="D51:D53"/>
    </sheetView>
  </sheetViews>
  <sheetFormatPr baseColWidth="10" defaultRowHeight="14.4" x14ac:dyDescent="0.3"/>
  <cols>
    <col min="1" max="1" width="17.88671875" style="1" bestFit="1" customWidth="1"/>
    <col min="2" max="2" width="14.5546875" style="2" customWidth="1"/>
    <col min="3" max="3" width="12.5546875" style="2" bestFit="1" customWidth="1"/>
    <col min="4" max="4" width="24.109375" bestFit="1" customWidth="1"/>
    <col min="5" max="5" width="19" style="1" customWidth="1"/>
    <col min="6" max="6" width="16.6640625" bestFit="1" customWidth="1"/>
    <col min="7" max="7" width="19.88671875" bestFit="1" customWidth="1"/>
    <col min="8" max="8" width="19.109375" customWidth="1"/>
  </cols>
  <sheetData>
    <row r="1" spans="1:9" x14ac:dyDescent="0.3">
      <c r="A1" s="20" t="s">
        <v>7</v>
      </c>
      <c r="B1" s="20" t="s">
        <v>5</v>
      </c>
      <c r="C1" s="20" t="s">
        <v>18</v>
      </c>
      <c r="D1" s="20" t="s">
        <v>32</v>
      </c>
      <c r="E1" s="20" t="s">
        <v>27</v>
      </c>
      <c r="F1" s="21" t="s">
        <v>28</v>
      </c>
      <c r="G1" s="20" t="s">
        <v>29</v>
      </c>
      <c r="H1" s="20" t="s">
        <v>30</v>
      </c>
      <c r="I1" s="17"/>
    </row>
    <row r="2" spans="1:9" x14ac:dyDescent="0.3">
      <c r="A2" s="22">
        <v>43116</v>
      </c>
      <c r="B2" s="23" t="s">
        <v>6</v>
      </c>
      <c r="C2" s="23" t="s">
        <v>19</v>
      </c>
      <c r="D2" s="23">
        <v>2</v>
      </c>
      <c r="E2" s="24">
        <v>9379</v>
      </c>
      <c r="F2" s="25">
        <v>1000</v>
      </c>
      <c r="G2" s="24">
        <f>E2*D2</f>
        <v>18758</v>
      </c>
      <c r="H2" s="49">
        <f>G2+F2</f>
        <v>19758</v>
      </c>
      <c r="I2" s="17"/>
    </row>
    <row r="3" spans="1:9" x14ac:dyDescent="0.3">
      <c r="A3" s="22">
        <v>43117</v>
      </c>
      <c r="B3" s="23" t="s">
        <v>8</v>
      </c>
      <c r="C3" s="23" t="s">
        <v>20</v>
      </c>
      <c r="D3" s="23">
        <v>1</v>
      </c>
      <c r="E3" s="24">
        <v>1945</v>
      </c>
      <c r="F3" s="26" t="s">
        <v>31</v>
      </c>
      <c r="G3" s="24">
        <f>E3*D3</f>
        <v>1945</v>
      </c>
      <c r="H3" s="49">
        <f>G3</f>
        <v>1945</v>
      </c>
      <c r="I3" s="17"/>
    </row>
    <row r="4" spans="1:9" x14ac:dyDescent="0.3">
      <c r="A4" s="22">
        <v>43118</v>
      </c>
      <c r="B4" s="23" t="s">
        <v>9</v>
      </c>
      <c r="C4" s="23" t="s">
        <v>21</v>
      </c>
      <c r="D4" s="23">
        <v>5</v>
      </c>
      <c r="E4" s="27">
        <v>3588</v>
      </c>
      <c r="F4" s="25">
        <v>500</v>
      </c>
      <c r="G4" s="24">
        <f>E4*D4</f>
        <v>17940</v>
      </c>
      <c r="H4" s="49">
        <f t="shared" ref="H4:H29" si="0">G4+F4</f>
        <v>18440</v>
      </c>
      <c r="I4" s="17"/>
    </row>
    <row r="5" spans="1:9" x14ac:dyDescent="0.3">
      <c r="A5" s="22">
        <v>43119</v>
      </c>
      <c r="B5" s="23" t="s">
        <v>10</v>
      </c>
      <c r="C5" s="23" t="s">
        <v>22</v>
      </c>
      <c r="D5" s="23">
        <v>3</v>
      </c>
      <c r="E5" s="24">
        <v>1438</v>
      </c>
      <c r="F5" s="25">
        <v>650</v>
      </c>
      <c r="G5" s="24">
        <f>E5*D5</f>
        <v>4314</v>
      </c>
      <c r="H5" s="49">
        <f t="shared" si="0"/>
        <v>4964</v>
      </c>
      <c r="I5" s="17"/>
    </row>
    <row r="6" spans="1:9" x14ac:dyDescent="0.3">
      <c r="A6" s="22">
        <v>43120</v>
      </c>
      <c r="B6" s="23" t="s">
        <v>11</v>
      </c>
      <c r="C6" s="23" t="s">
        <v>23</v>
      </c>
      <c r="D6" s="23">
        <v>1</v>
      </c>
      <c r="E6" s="24">
        <v>1138024</v>
      </c>
      <c r="F6" s="25">
        <v>2000</v>
      </c>
      <c r="G6" s="24">
        <f t="shared" ref="G6:G30" si="1">E6*D6</f>
        <v>1138024</v>
      </c>
      <c r="H6" s="49">
        <f t="shared" si="0"/>
        <v>1140024</v>
      </c>
      <c r="I6" s="17"/>
    </row>
    <row r="7" spans="1:9" x14ac:dyDescent="0.3">
      <c r="A7" s="22">
        <v>43121</v>
      </c>
      <c r="B7" s="23" t="s">
        <v>12</v>
      </c>
      <c r="C7" s="23" t="s">
        <v>24</v>
      </c>
      <c r="D7" s="23">
        <v>9</v>
      </c>
      <c r="E7" s="24">
        <v>1660560</v>
      </c>
      <c r="F7" s="25">
        <v>350</v>
      </c>
      <c r="G7" s="24">
        <f t="shared" si="1"/>
        <v>14945040</v>
      </c>
      <c r="H7" s="49">
        <f t="shared" si="0"/>
        <v>14945390</v>
      </c>
      <c r="I7" s="17"/>
    </row>
    <row r="8" spans="1:9" x14ac:dyDescent="0.3">
      <c r="A8" s="22">
        <v>43122</v>
      </c>
      <c r="B8" s="23" t="s">
        <v>13</v>
      </c>
      <c r="C8" s="23" t="s">
        <v>25</v>
      </c>
      <c r="D8" s="23">
        <v>12</v>
      </c>
      <c r="E8" s="24">
        <v>753571</v>
      </c>
      <c r="F8" s="25">
        <v>700</v>
      </c>
      <c r="G8" s="24">
        <f t="shared" si="1"/>
        <v>9042852</v>
      </c>
      <c r="H8" s="49">
        <f t="shared" si="0"/>
        <v>9043552</v>
      </c>
      <c r="I8" s="17"/>
    </row>
    <row r="9" spans="1:9" x14ac:dyDescent="0.3">
      <c r="A9" s="22">
        <v>43123</v>
      </c>
      <c r="B9" s="23" t="s">
        <v>14</v>
      </c>
      <c r="C9" s="23" t="s">
        <v>26</v>
      </c>
      <c r="D9" s="23">
        <v>2</v>
      </c>
      <c r="E9" s="24">
        <v>2158475</v>
      </c>
      <c r="F9" s="26" t="s">
        <v>31</v>
      </c>
      <c r="G9" s="24">
        <f t="shared" si="1"/>
        <v>4316950</v>
      </c>
      <c r="H9" s="49">
        <f>G10</f>
        <v>627348</v>
      </c>
      <c r="I9" s="17"/>
    </row>
    <row r="10" spans="1:9" x14ac:dyDescent="0.3">
      <c r="A10" s="22">
        <v>43124</v>
      </c>
      <c r="B10" s="23" t="s">
        <v>16</v>
      </c>
      <c r="C10" s="23" t="s">
        <v>26</v>
      </c>
      <c r="D10" s="23">
        <v>1</v>
      </c>
      <c r="E10" s="24">
        <v>627348</v>
      </c>
      <c r="F10" s="25">
        <v>650</v>
      </c>
      <c r="G10" s="24">
        <f t="shared" si="1"/>
        <v>627348</v>
      </c>
      <c r="H10" s="49">
        <f t="shared" si="0"/>
        <v>627998</v>
      </c>
      <c r="I10" s="17"/>
    </row>
    <row r="11" spans="1:9" x14ac:dyDescent="0.3">
      <c r="A11" s="22">
        <v>43125</v>
      </c>
      <c r="B11" s="23" t="s">
        <v>15</v>
      </c>
      <c r="C11" s="23" t="s">
        <v>20</v>
      </c>
      <c r="D11" s="23">
        <v>3</v>
      </c>
      <c r="E11" s="24">
        <v>2042768</v>
      </c>
      <c r="F11" s="25">
        <v>350</v>
      </c>
      <c r="G11" s="24">
        <f t="shared" si="1"/>
        <v>6128304</v>
      </c>
      <c r="H11" s="49">
        <f t="shared" si="0"/>
        <v>6128654</v>
      </c>
      <c r="I11" s="17"/>
    </row>
    <row r="12" spans="1:9" x14ac:dyDescent="0.3">
      <c r="A12" s="22">
        <v>43126</v>
      </c>
      <c r="B12" s="23" t="s">
        <v>9</v>
      </c>
      <c r="C12" s="23" t="s">
        <v>19</v>
      </c>
      <c r="D12" s="23">
        <v>4</v>
      </c>
      <c r="E12" s="24">
        <v>1647695</v>
      </c>
      <c r="F12" s="26" t="s">
        <v>31</v>
      </c>
      <c r="G12" s="24">
        <f t="shared" si="1"/>
        <v>6590780</v>
      </c>
      <c r="H12" s="49">
        <f>G12</f>
        <v>6590780</v>
      </c>
      <c r="I12" s="17"/>
    </row>
    <row r="13" spans="1:9" x14ac:dyDescent="0.3">
      <c r="A13" s="22">
        <v>43127</v>
      </c>
      <c r="B13" s="23" t="s">
        <v>6</v>
      </c>
      <c r="C13" s="23" t="s">
        <v>23</v>
      </c>
      <c r="D13" s="23">
        <v>6</v>
      </c>
      <c r="E13" s="24">
        <v>999328</v>
      </c>
      <c r="F13" s="25">
        <v>2000</v>
      </c>
      <c r="G13" s="24">
        <f t="shared" si="1"/>
        <v>5995968</v>
      </c>
      <c r="H13" s="49">
        <f t="shared" si="0"/>
        <v>5997968</v>
      </c>
      <c r="I13" s="17"/>
    </row>
    <row r="14" spans="1:9" x14ac:dyDescent="0.3">
      <c r="A14" s="22">
        <v>43128</v>
      </c>
      <c r="B14" s="23" t="s">
        <v>10</v>
      </c>
      <c r="C14" s="23" t="s">
        <v>20</v>
      </c>
      <c r="D14" s="23">
        <v>1</v>
      </c>
      <c r="E14" s="24">
        <v>2937300</v>
      </c>
      <c r="F14" s="25">
        <v>1000</v>
      </c>
      <c r="G14" s="24">
        <f t="shared" si="1"/>
        <v>2937300</v>
      </c>
      <c r="H14" s="49">
        <f t="shared" si="0"/>
        <v>2938300</v>
      </c>
      <c r="I14" s="17"/>
    </row>
    <row r="15" spans="1:9" x14ac:dyDescent="0.3">
      <c r="A15" s="22">
        <v>43129</v>
      </c>
      <c r="B15" s="23" t="s">
        <v>16</v>
      </c>
      <c r="C15" s="23" t="s">
        <v>26</v>
      </c>
      <c r="D15" s="23">
        <v>1</v>
      </c>
      <c r="E15" s="24">
        <v>664700</v>
      </c>
      <c r="F15" s="25">
        <v>350</v>
      </c>
      <c r="G15" s="24">
        <f t="shared" si="1"/>
        <v>664700</v>
      </c>
      <c r="H15" s="49">
        <f t="shared" si="0"/>
        <v>665050</v>
      </c>
      <c r="I15" s="17"/>
    </row>
    <row r="16" spans="1:9" x14ac:dyDescent="0.3">
      <c r="A16" s="22">
        <v>43130</v>
      </c>
      <c r="B16" s="23" t="s">
        <v>6</v>
      </c>
      <c r="C16" s="23" t="s">
        <v>26</v>
      </c>
      <c r="D16" s="23">
        <v>8</v>
      </c>
      <c r="E16" s="24">
        <v>1188090</v>
      </c>
      <c r="F16" s="26" t="s">
        <v>31</v>
      </c>
      <c r="G16" s="24">
        <f t="shared" si="1"/>
        <v>9504720</v>
      </c>
      <c r="H16" s="49">
        <f>G16</f>
        <v>9504720</v>
      </c>
      <c r="I16" s="17"/>
    </row>
    <row r="17" spans="1:9" x14ac:dyDescent="0.3">
      <c r="A17" s="22">
        <v>43131</v>
      </c>
      <c r="B17" s="23" t="s">
        <v>9</v>
      </c>
      <c r="C17" s="23" t="s">
        <v>26</v>
      </c>
      <c r="D17" s="23">
        <v>10</v>
      </c>
      <c r="E17" s="24">
        <v>1385910</v>
      </c>
      <c r="F17" s="25">
        <v>650</v>
      </c>
      <c r="G17" s="24">
        <f t="shared" si="1"/>
        <v>13859100</v>
      </c>
      <c r="H17" s="49">
        <f t="shared" si="0"/>
        <v>13859750</v>
      </c>
      <c r="I17" s="17"/>
    </row>
    <row r="18" spans="1:9" x14ac:dyDescent="0.3">
      <c r="A18" s="22">
        <v>43132</v>
      </c>
      <c r="B18" s="23" t="s">
        <v>9</v>
      </c>
      <c r="C18" s="23" t="s">
        <v>19</v>
      </c>
      <c r="D18" s="23">
        <v>3</v>
      </c>
      <c r="E18" s="24">
        <v>1800516</v>
      </c>
      <c r="F18" s="26" t="s">
        <v>31</v>
      </c>
      <c r="G18" s="24">
        <f t="shared" si="1"/>
        <v>5401548</v>
      </c>
      <c r="H18" s="49">
        <f>G18</f>
        <v>5401548</v>
      </c>
      <c r="I18" s="17"/>
    </row>
    <row r="19" spans="1:9" x14ac:dyDescent="0.3">
      <c r="A19" s="22">
        <v>43133</v>
      </c>
      <c r="B19" s="23" t="s">
        <v>17</v>
      </c>
      <c r="C19" s="23" t="s">
        <v>26</v>
      </c>
      <c r="D19" s="23">
        <v>8</v>
      </c>
      <c r="E19" s="24">
        <v>1679605</v>
      </c>
      <c r="F19" s="25">
        <v>2000</v>
      </c>
      <c r="G19" s="24">
        <f t="shared" si="1"/>
        <v>13436840</v>
      </c>
      <c r="H19" s="49">
        <f t="shared" si="0"/>
        <v>13438840</v>
      </c>
      <c r="I19" s="17"/>
    </row>
    <row r="20" spans="1:9" x14ac:dyDescent="0.3">
      <c r="A20" s="22">
        <v>43134</v>
      </c>
      <c r="B20" s="23" t="s">
        <v>6</v>
      </c>
      <c r="C20" s="23" t="s">
        <v>20</v>
      </c>
      <c r="D20" s="23">
        <v>7</v>
      </c>
      <c r="E20" s="24">
        <v>731700</v>
      </c>
      <c r="F20" s="25">
        <v>700</v>
      </c>
      <c r="G20" s="24">
        <f t="shared" si="1"/>
        <v>5121900</v>
      </c>
      <c r="H20" s="49">
        <f t="shared" si="0"/>
        <v>5122600</v>
      </c>
      <c r="I20" s="17"/>
    </row>
    <row r="21" spans="1:9" x14ac:dyDescent="0.3">
      <c r="A21" s="22">
        <v>43135</v>
      </c>
      <c r="B21" s="23" t="s">
        <v>17</v>
      </c>
      <c r="C21" s="23" t="s">
        <v>20</v>
      </c>
      <c r="D21" s="23">
        <v>13</v>
      </c>
      <c r="E21" s="24">
        <v>779868</v>
      </c>
      <c r="F21" s="25">
        <v>650</v>
      </c>
      <c r="G21" s="24">
        <f t="shared" si="1"/>
        <v>10138284</v>
      </c>
      <c r="H21" s="49">
        <f t="shared" si="0"/>
        <v>10138934</v>
      </c>
      <c r="I21" s="17"/>
    </row>
    <row r="22" spans="1:9" x14ac:dyDescent="0.3">
      <c r="A22" s="22">
        <v>43136</v>
      </c>
      <c r="B22" s="23" t="s">
        <v>17</v>
      </c>
      <c r="C22" s="23" t="s">
        <v>20</v>
      </c>
      <c r="D22" s="23">
        <v>9</v>
      </c>
      <c r="E22" s="24">
        <v>2020992</v>
      </c>
      <c r="F22" s="26" t="s">
        <v>31</v>
      </c>
      <c r="G22" s="24">
        <f t="shared" si="1"/>
        <v>18188928</v>
      </c>
      <c r="H22" s="49">
        <f>G22</f>
        <v>18188928</v>
      </c>
      <c r="I22" s="17"/>
    </row>
    <row r="23" spans="1:9" x14ac:dyDescent="0.3">
      <c r="A23" s="22">
        <v>43137</v>
      </c>
      <c r="B23" s="23" t="s">
        <v>16</v>
      </c>
      <c r="C23" s="23" t="s">
        <v>26</v>
      </c>
      <c r="D23" s="23">
        <v>2</v>
      </c>
      <c r="E23" s="24">
        <v>492156</v>
      </c>
      <c r="F23" s="25">
        <v>2000</v>
      </c>
      <c r="G23" s="24">
        <f t="shared" si="1"/>
        <v>984312</v>
      </c>
      <c r="H23" s="49">
        <f t="shared" si="0"/>
        <v>986312</v>
      </c>
      <c r="I23" s="17"/>
    </row>
    <row r="24" spans="1:9" x14ac:dyDescent="0.3">
      <c r="A24" s="22">
        <v>43138</v>
      </c>
      <c r="B24" s="23" t="s">
        <v>9</v>
      </c>
      <c r="C24" s="23" t="s">
        <v>26</v>
      </c>
      <c r="D24" s="23">
        <v>4</v>
      </c>
      <c r="E24" s="24">
        <v>474600</v>
      </c>
      <c r="F24" s="25">
        <v>1000</v>
      </c>
      <c r="G24" s="24">
        <f t="shared" si="1"/>
        <v>1898400</v>
      </c>
      <c r="H24" s="49">
        <f t="shared" si="0"/>
        <v>1899400</v>
      </c>
      <c r="I24" s="17"/>
    </row>
    <row r="25" spans="1:9" x14ac:dyDescent="0.3">
      <c r="A25" s="22">
        <v>43139</v>
      </c>
      <c r="B25" s="23" t="s">
        <v>6</v>
      </c>
      <c r="C25" s="23" t="s">
        <v>26</v>
      </c>
      <c r="D25" s="23">
        <v>6</v>
      </c>
      <c r="E25" s="24">
        <v>995520</v>
      </c>
      <c r="F25" s="25">
        <v>650</v>
      </c>
      <c r="G25" s="24">
        <f t="shared" si="1"/>
        <v>5973120</v>
      </c>
      <c r="H25" s="49">
        <f t="shared" si="0"/>
        <v>5973770</v>
      </c>
      <c r="I25" s="17"/>
    </row>
    <row r="26" spans="1:9" x14ac:dyDescent="0.3">
      <c r="A26" s="22">
        <v>43140</v>
      </c>
      <c r="B26" s="23" t="s">
        <v>6</v>
      </c>
      <c r="C26" s="23" t="s">
        <v>19</v>
      </c>
      <c r="D26" s="23">
        <v>1</v>
      </c>
      <c r="E26" s="24">
        <v>1107108</v>
      </c>
      <c r="F26" s="25">
        <v>2000</v>
      </c>
      <c r="G26" s="24">
        <f t="shared" si="1"/>
        <v>1107108</v>
      </c>
      <c r="H26" s="49">
        <f t="shared" si="0"/>
        <v>1109108</v>
      </c>
      <c r="I26" s="17"/>
    </row>
    <row r="27" spans="1:9" x14ac:dyDescent="0.3">
      <c r="A27" s="22">
        <v>43141</v>
      </c>
      <c r="B27" s="23" t="s">
        <v>9</v>
      </c>
      <c r="C27" s="23" t="s">
        <v>19</v>
      </c>
      <c r="D27" s="23">
        <v>1</v>
      </c>
      <c r="E27" s="24">
        <v>1449629</v>
      </c>
      <c r="F27" s="25">
        <v>1000</v>
      </c>
      <c r="G27" s="24">
        <f t="shared" si="1"/>
        <v>1449629</v>
      </c>
      <c r="H27" s="49">
        <f t="shared" si="0"/>
        <v>1450629</v>
      </c>
      <c r="I27" s="17"/>
    </row>
    <row r="28" spans="1:9" x14ac:dyDescent="0.3">
      <c r="A28" s="22">
        <v>43142</v>
      </c>
      <c r="B28" s="23" t="s">
        <v>10</v>
      </c>
      <c r="C28" s="23" t="s">
        <v>23</v>
      </c>
      <c r="D28" s="23">
        <v>2</v>
      </c>
      <c r="E28" s="24">
        <v>924294</v>
      </c>
      <c r="F28" s="26" t="s">
        <v>31</v>
      </c>
      <c r="G28" s="24">
        <f t="shared" si="1"/>
        <v>1848588</v>
      </c>
      <c r="H28" s="49">
        <f>G28</f>
        <v>1848588</v>
      </c>
      <c r="I28" s="17"/>
    </row>
    <row r="29" spans="1:9" x14ac:dyDescent="0.3">
      <c r="A29" s="22">
        <v>43143</v>
      </c>
      <c r="B29" s="23" t="s">
        <v>6</v>
      </c>
      <c r="C29" s="23" t="s">
        <v>24</v>
      </c>
      <c r="D29" s="23">
        <v>7</v>
      </c>
      <c r="E29" s="24">
        <v>1024380</v>
      </c>
      <c r="F29" s="25">
        <v>650</v>
      </c>
      <c r="G29" s="24">
        <f t="shared" si="1"/>
        <v>7170660</v>
      </c>
      <c r="H29" s="49">
        <f t="shared" si="0"/>
        <v>7171310</v>
      </c>
      <c r="I29" s="17"/>
    </row>
    <row r="30" spans="1:9" x14ac:dyDescent="0.3">
      <c r="A30" s="22">
        <v>43144</v>
      </c>
      <c r="B30" s="23" t="s">
        <v>10</v>
      </c>
      <c r="C30" s="23" t="s">
        <v>19</v>
      </c>
      <c r="D30" s="23">
        <v>3</v>
      </c>
      <c r="E30" s="24">
        <v>472615</v>
      </c>
      <c r="F30" s="26" t="s">
        <v>31</v>
      </c>
      <c r="G30" s="24">
        <f t="shared" si="1"/>
        <v>1417845</v>
      </c>
      <c r="H30" s="49">
        <f>G30</f>
        <v>1417845</v>
      </c>
      <c r="I30" s="17"/>
    </row>
    <row r="31" spans="1:9" x14ac:dyDescent="0.3">
      <c r="G31" s="18"/>
    </row>
    <row r="32" spans="1:9" x14ac:dyDescent="0.3">
      <c r="D32" s="2"/>
      <c r="H32" s="18"/>
    </row>
    <row r="33" spans="2:6" x14ac:dyDescent="0.3">
      <c r="B33"/>
      <c r="C33"/>
      <c r="D33" s="1"/>
      <c r="E33"/>
    </row>
    <row r="34" spans="2:6" x14ac:dyDescent="0.3">
      <c r="B34" s="43" t="s">
        <v>44</v>
      </c>
      <c r="C34" s="41" t="s">
        <v>45</v>
      </c>
      <c r="D34" s="42"/>
      <c r="E34"/>
    </row>
    <row r="35" spans="2:6" x14ac:dyDescent="0.3">
      <c r="B35" s="44"/>
      <c r="C35" s="50">
        <v>30</v>
      </c>
      <c r="D35" s="28" t="s">
        <v>46</v>
      </c>
      <c r="E35"/>
    </row>
    <row r="36" spans="2:6" x14ac:dyDescent="0.3">
      <c r="B36" s="44"/>
      <c r="C36" s="41" t="s">
        <v>48</v>
      </c>
      <c r="D36" s="42"/>
    </row>
    <row r="37" spans="2:6" x14ac:dyDescent="0.3">
      <c r="B37" s="45"/>
      <c r="C37" s="50">
        <v>1</v>
      </c>
      <c r="D37" s="28" t="s">
        <v>47</v>
      </c>
      <c r="E37"/>
    </row>
    <row r="38" spans="2:6" x14ac:dyDescent="0.3">
      <c r="B38" s="1"/>
      <c r="C38"/>
      <c r="E38"/>
    </row>
    <row r="39" spans="2:6" x14ac:dyDescent="0.3">
      <c r="B39" s="1"/>
      <c r="C39"/>
      <c r="E39"/>
    </row>
    <row r="40" spans="2:6" x14ac:dyDescent="0.3">
      <c r="B40" s="1"/>
      <c r="C40"/>
      <c r="E40"/>
    </row>
    <row r="41" spans="2:6" x14ac:dyDescent="0.3">
      <c r="B41" s="46" t="s">
        <v>49</v>
      </c>
      <c r="C41" s="47"/>
      <c r="D41" s="48"/>
      <c r="E41"/>
    </row>
    <row r="42" spans="2:6" x14ac:dyDescent="0.3">
      <c r="B42" s="51">
        <f>D2+D4+D5+D6+D7+D8+D10+D11+D13+D14+D15+D17+D19+D20+D21+D23+D24+D25+D26+D27+D29</f>
        <v>103</v>
      </c>
      <c r="C42" s="52"/>
      <c r="D42" s="53"/>
      <c r="E42"/>
    </row>
    <row r="43" spans="2:6" x14ac:dyDescent="0.3">
      <c r="B43" s="1"/>
      <c r="C43"/>
      <c r="E43"/>
    </row>
    <row r="44" spans="2:6" x14ac:dyDescent="0.3">
      <c r="B44" s="1"/>
      <c r="C44"/>
      <c r="E44"/>
    </row>
    <row r="45" spans="2:6" ht="15" thickBot="1" x14ac:dyDescent="0.35">
      <c r="B45" s="1"/>
      <c r="C45" s="1"/>
      <c r="D45" s="31"/>
      <c r="E45"/>
    </row>
    <row r="46" spans="2:6" ht="15" thickTop="1" x14ac:dyDescent="0.3">
      <c r="B46" s="37" t="s">
        <v>50</v>
      </c>
      <c r="C46" s="38"/>
      <c r="D46" s="38"/>
      <c r="E46" s="54">
        <f>AVERAGE(E2+E3+E4+E5+E6+E7+E8+E9+E10+E11+E12+E13+E14+E15+E17+E16+E18+E19+E20+E22+E21+E23+E24+E25+E26+E27+E28+E29+E30)</f>
        <v>31173102</v>
      </c>
      <c r="F46" s="31"/>
    </row>
    <row r="47" spans="2:6" ht="15" thickBot="1" x14ac:dyDescent="0.35">
      <c r="B47" s="39"/>
      <c r="C47" s="40"/>
      <c r="D47" s="40"/>
      <c r="E47" s="55"/>
      <c r="F47" s="56">
        <f>AVERAGE(E2:E30)</f>
        <v>1074934.551724138</v>
      </c>
    </row>
    <row r="48" spans="2:6" ht="15" thickTop="1" x14ac:dyDescent="0.3">
      <c r="E48" s="32"/>
    </row>
    <row r="50" spans="2:4" x14ac:dyDescent="0.3">
      <c r="B50" s="30" t="s">
        <v>51</v>
      </c>
      <c r="C50" s="29" t="s">
        <v>52</v>
      </c>
      <c r="D50" s="33" t="s">
        <v>53</v>
      </c>
    </row>
    <row r="51" spans="2:4" x14ac:dyDescent="0.3">
      <c r="B51" s="28" t="s">
        <v>19</v>
      </c>
      <c r="C51" s="28">
        <f>D2+D12+D18+D26+D27+D30</f>
        <v>14</v>
      </c>
      <c r="D51" s="57"/>
    </row>
    <row r="52" spans="2:4" x14ac:dyDescent="0.3">
      <c r="B52" s="28" t="s">
        <v>20</v>
      </c>
      <c r="C52" s="28">
        <f>D3+D11+D14+D20+D21+D22</f>
        <v>34</v>
      </c>
      <c r="D52" s="57"/>
    </row>
    <row r="53" spans="2:4" x14ac:dyDescent="0.3">
      <c r="B53" s="28" t="s">
        <v>54</v>
      </c>
      <c r="C53" s="28">
        <f>D9+D15+D16+D17+D19+D23+D24+D25</f>
        <v>41</v>
      </c>
      <c r="D53" s="57"/>
    </row>
  </sheetData>
  <mergeCells count="7">
    <mergeCell ref="B46:D47"/>
    <mergeCell ref="E46:E47"/>
    <mergeCell ref="C34:D34"/>
    <mergeCell ref="C36:D36"/>
    <mergeCell ref="B34:B37"/>
    <mergeCell ref="B41:D41"/>
    <mergeCell ref="B42:D4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</cp:lastModifiedBy>
  <dcterms:created xsi:type="dcterms:W3CDTF">2019-08-16T00:49:15Z</dcterms:created>
  <dcterms:modified xsi:type="dcterms:W3CDTF">2022-04-29T17:53:02Z</dcterms:modified>
</cp:coreProperties>
</file>