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2" windowWidth="20112" windowHeight="7992"/>
  </bookViews>
  <sheets>
    <sheet name="Consignas" sheetId="2" r:id="rId1"/>
    <sheet name="Tabla1" sheetId="1" r:id="rId2"/>
    <sheet name="Hoja2" sheetId="3" r:id="rId3"/>
  </sheets>
  <definedNames>
    <definedName name="_xlnm._FilterDatabase" localSheetId="1" hidden="1">Tabla1!$A$1:$G$24</definedName>
  </definedNames>
  <calcPr calcId="144525"/>
</workbook>
</file>

<file path=xl/calcChain.xml><?xml version="1.0" encoding="utf-8"?>
<calcChain xmlns="http://schemas.openxmlformats.org/spreadsheetml/2006/main">
  <c r="C77" i="2" l="1"/>
  <c r="H46" i="1" l="1"/>
  <c r="E43" i="1"/>
  <c r="H28" i="1"/>
  <c r="H18" i="1"/>
  <c r="H12" i="1"/>
  <c r="H10" i="1"/>
  <c r="H24" i="1"/>
  <c r="H26" i="1"/>
  <c r="G3" i="1"/>
  <c r="H3" i="1" s="1"/>
  <c r="G4" i="1"/>
  <c r="H4" i="1" s="1"/>
  <c r="G5" i="1"/>
  <c r="H5" i="1" s="1"/>
  <c r="G6" i="1"/>
  <c r="H6" i="1" s="1"/>
  <c r="G7" i="1"/>
  <c r="H7" i="1" s="1"/>
  <c r="G8" i="1"/>
  <c r="H8" i="1" s="1"/>
  <c r="G9" i="1"/>
  <c r="H9" i="1" s="1"/>
  <c r="G10" i="1"/>
  <c r="G11" i="1"/>
  <c r="H11" i="1" s="1"/>
  <c r="G12" i="1"/>
  <c r="G13" i="1"/>
  <c r="H13" i="1" s="1"/>
  <c r="G14" i="1"/>
  <c r="H14" i="1" s="1"/>
  <c r="G15" i="1"/>
  <c r="H15" i="1" s="1"/>
  <c r="G16" i="1"/>
  <c r="H16" i="1" s="1"/>
  <c r="G17" i="1"/>
  <c r="H17" i="1" s="1"/>
  <c r="G18" i="1"/>
  <c r="G19" i="1"/>
  <c r="H19" i="1" s="1"/>
  <c r="G20" i="1"/>
  <c r="H20" i="1" s="1"/>
  <c r="G21" i="1"/>
  <c r="H21" i="1" s="1"/>
  <c r="G22" i="1"/>
  <c r="H22" i="1" s="1"/>
  <c r="G23" i="1"/>
  <c r="H23" i="1" s="1"/>
  <c r="G24" i="1"/>
  <c r="G25" i="1"/>
  <c r="H25" i="1" s="1"/>
  <c r="G26" i="1"/>
  <c r="G27" i="1"/>
  <c r="H27" i="1" s="1"/>
  <c r="G28" i="1"/>
  <c r="G29" i="1"/>
  <c r="H29" i="1" s="1"/>
  <c r="G30" i="1"/>
  <c r="H30" i="1" s="1"/>
  <c r="G2" i="1"/>
  <c r="H2" i="1" s="1"/>
</calcChain>
</file>

<file path=xl/sharedStrings.xml><?xml version="1.0" encoding="utf-8"?>
<sst xmlns="http://schemas.openxmlformats.org/spreadsheetml/2006/main" count="103" uniqueCount="57">
  <si>
    <t>Consigna</t>
  </si>
  <si>
    <t>Puntaje</t>
  </si>
  <si>
    <t>Valor Obtenido</t>
  </si>
  <si>
    <t>NOTA</t>
  </si>
  <si>
    <t>La tabla representa los casos de atención ambulatoria  atendidos en el mes</t>
  </si>
  <si>
    <t>Diagnóstico</t>
  </si>
  <si>
    <t>Enfermería</t>
  </si>
  <si>
    <t>Fecha  Atención</t>
  </si>
  <si>
    <t>Cardiología</t>
  </si>
  <si>
    <t>COVID</t>
  </si>
  <si>
    <t>Pediatría</t>
  </si>
  <si>
    <t>Neumología</t>
  </si>
  <si>
    <t>Rehabilitación</t>
  </si>
  <si>
    <t>tendinitis</t>
  </si>
  <si>
    <t>Migraña</t>
  </si>
  <si>
    <t>Quebradura</t>
  </si>
  <si>
    <t xml:space="preserve">ACV </t>
  </si>
  <si>
    <t>Curación</t>
  </si>
  <si>
    <t>Localidad</t>
  </si>
  <si>
    <t>Rivadavia</t>
  </si>
  <si>
    <t>Chimbas</t>
  </si>
  <si>
    <t>Rawson</t>
  </si>
  <si>
    <t>Sarmiento</t>
  </si>
  <si>
    <t>Santa Lucía</t>
  </si>
  <si>
    <t>Zonda</t>
  </si>
  <si>
    <t>Ullum</t>
  </si>
  <si>
    <t>Capital</t>
  </si>
  <si>
    <t>Costo Particular</t>
  </si>
  <si>
    <t>Obra Social</t>
  </si>
  <si>
    <t>Total Costo Unitario</t>
  </si>
  <si>
    <t>Total Costo</t>
  </si>
  <si>
    <t>No cubre</t>
  </si>
  <si>
    <t>Cant de atenciones</t>
  </si>
  <si>
    <t>1.- Elaborar el siguiente formato para la tabla de la hoja "Tabla 1"</t>
  </si>
  <si>
    <t>2.- Colocar el formato correcto de los valores en las celdas que correspondan</t>
  </si>
  <si>
    <t>3.- Obtener los valores de las siguientes columnas:</t>
  </si>
  <si>
    <t>*  Total Costo Unitario</t>
  </si>
  <si>
    <r>
      <t>*</t>
    </r>
    <r>
      <rPr>
        <b/>
        <sz val="11"/>
        <color theme="1"/>
        <rFont val="Calibri"/>
        <family val="2"/>
        <scheme val="minor"/>
      </rPr>
      <t xml:space="preserve">  Total Costo</t>
    </r>
    <r>
      <rPr>
        <sz val="11"/>
        <color theme="1"/>
        <rFont val="Calibri"/>
        <family val="2"/>
        <scheme val="minor"/>
      </rPr>
      <t xml:space="preserve"> - se debe tener en cuenta el Costo Unitario Total y el monto que cubre la obra social</t>
    </r>
  </si>
  <si>
    <t>4.- Debajo de la tabla, agregar las siguientes tablas:</t>
  </si>
  <si>
    <t xml:space="preserve">*  Mayor y menor cantidad de atenciones: </t>
  </si>
  <si>
    <t>*  Cantidad de diagnósticos cubiertos por Obra Social</t>
  </si>
  <si>
    <t>*   Costo promedio particular de atención</t>
  </si>
  <si>
    <r>
      <t xml:space="preserve">5.- Calcular el </t>
    </r>
    <r>
      <rPr>
        <b/>
        <sz val="11"/>
        <color theme="1"/>
        <rFont val="Calibri"/>
        <family val="2"/>
        <scheme val="minor"/>
      </rPr>
      <t>porcentaje</t>
    </r>
    <r>
      <rPr>
        <sz val="11"/>
        <color theme="1"/>
        <rFont val="Calibri"/>
        <family val="2"/>
        <scheme val="minor"/>
      </rPr>
      <t xml:space="preserve"> que representa la cantidad de casos de los departamentos: Rivadavia - Chimbas y Capital</t>
    </r>
  </si>
  <si>
    <t>6.- Elaborar un gráfico circular que compare los porcentajes de los departamentos del punto 5</t>
  </si>
  <si>
    <r>
      <t xml:space="preserve">7.- Elaborar un gráfico a elección que permita comparar el </t>
    </r>
    <r>
      <rPr>
        <b/>
        <sz val="12"/>
        <color theme="1"/>
        <rFont val="Calibri"/>
        <family val="2"/>
        <scheme val="minor"/>
      </rPr>
      <t xml:space="preserve">TOTAL COSTO </t>
    </r>
    <r>
      <rPr>
        <sz val="12"/>
        <color theme="1"/>
        <rFont val="Calibri"/>
        <family val="2"/>
        <scheme val="minor"/>
      </rPr>
      <t xml:space="preserve"> de los primeros 8 </t>
    </r>
    <r>
      <rPr>
        <b/>
        <sz val="12"/>
        <color theme="1"/>
        <rFont val="Calibri"/>
        <family val="2"/>
        <scheme val="minor"/>
      </rPr>
      <t>diagnósticos</t>
    </r>
  </si>
  <si>
    <t xml:space="preserve">Mayor cant. De atenciones </t>
  </si>
  <si>
    <t xml:space="preserve">ATENCIONES </t>
  </si>
  <si>
    <t xml:space="preserve">Menor cant. De atenciones </t>
  </si>
  <si>
    <t xml:space="preserve">CURACIONES </t>
  </si>
  <si>
    <t xml:space="preserve">CARDIOLOGIA </t>
  </si>
  <si>
    <t xml:space="preserve">Cant. De diagnosticos por obra social </t>
  </si>
  <si>
    <t xml:space="preserve">COSTO PROM PARTICULAR DE ATENCION </t>
  </si>
  <si>
    <t xml:space="preserve">DPTO                                  CANT DE CASOS                        % </t>
  </si>
  <si>
    <t xml:space="preserve">CHIMBAS </t>
  </si>
  <si>
    <t xml:space="preserve">CAPITAL </t>
  </si>
  <si>
    <t xml:space="preserve">RIVADAVIA                                     2            </t>
  </si>
  <si>
    <t>En Total Costo se debe restar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</si>
</sst>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 &quot;$&quot;\ * #,##0.00_ ;_ &quot;$&quot;\ * \-#,##0.00_ ;_ &quot;$&quot;\ * &quot;-&quot;??_ ;_ @_ "/>
    <numFmt numFmtId="165" formatCode="dd/mm/yy"/>
    <numFmt numFmtId="166" formatCode="_ [$$-2C0A]\ * #,##0.00_ ;_ [$$-2C0A]\ * \-#,##0.00_ ;_ [$$-2C0A]\ * &quot;-&quot;??_ ;_ @_ "/>
    <numFmt numFmtId="167" formatCode="_ [$$-2C0A]\ * #,##0_ ;_ [$$-2C0A]\ * \-#,##0_ ;_ [$$-2C0A]\ * &quot;-&quot;??_ ;_ @_ "/>
    <numFmt numFmtId="168" formatCode="_ &quot;$&quot;\ * #,##0_ ;_ &quot;$&quot;\ * \-#,##0_ ;_ &quot;$&quot;\ * &quot;-&quot;??_ ;_ @_ 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ouble">
        <color rgb="FFFF0000"/>
      </left>
      <right/>
      <top style="double">
        <color rgb="FFFF0000"/>
      </top>
      <bottom/>
      <diagonal/>
    </border>
    <border>
      <left/>
      <right/>
      <top style="double">
        <color rgb="FFFF0000"/>
      </top>
      <bottom/>
      <diagonal/>
    </border>
    <border>
      <left style="double">
        <color rgb="FFFF0000"/>
      </left>
      <right/>
      <top/>
      <bottom style="double">
        <color rgb="FFFF0000"/>
      </bottom>
      <diagonal/>
    </border>
    <border>
      <left/>
      <right/>
      <top/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/>
      <diagonal/>
    </border>
    <border>
      <left style="double">
        <color rgb="FFFF0000"/>
      </left>
      <right style="double">
        <color rgb="FFFF0000"/>
      </right>
      <top/>
      <bottom style="double">
        <color rgb="FFFF0000"/>
      </bottom>
      <diagonal/>
    </border>
  </borders>
  <cellStyleXfs count="3">
    <xf numFmtId="0" fontId="0" fillId="0" borderId="0"/>
    <xf numFmtId="164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71">
    <xf numFmtId="0" fontId="0" fillId="0" borderId="0" xfId="0"/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3" fillId="0" borderId="0" xfId="0" applyFont="1"/>
    <xf numFmtId="0" fontId="2" fillId="2" borderId="0" xfId="0" applyFont="1" applyFill="1"/>
    <xf numFmtId="0" fontId="0" fillId="2" borderId="0" xfId="0" applyFill="1"/>
    <xf numFmtId="0" fontId="3" fillId="0" borderId="0" xfId="0" applyFont="1" applyAlignment="1">
      <alignment vertic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1" fillId="0" borderId="0" xfId="0" applyFont="1"/>
    <xf numFmtId="0" fontId="1" fillId="0" borderId="1" xfId="0" applyFont="1" applyBorder="1" applyAlignment="1">
      <alignment horizontal="center"/>
    </xf>
    <xf numFmtId="0" fontId="2" fillId="2" borderId="0" xfId="0" applyFont="1" applyFill="1" applyAlignment="1">
      <alignment horizontal="left"/>
    </xf>
    <xf numFmtId="0" fontId="6" fillId="0" borderId="0" xfId="0" applyFont="1" applyFill="1" applyBorder="1"/>
    <xf numFmtId="0" fontId="2" fillId="0" borderId="0" xfId="0" applyFont="1"/>
    <xf numFmtId="0" fontId="5" fillId="0" borderId="1" xfId="0" applyFont="1" applyFill="1" applyBorder="1" applyAlignment="1">
      <alignment horizontal="center"/>
    </xf>
    <xf numFmtId="165" fontId="5" fillId="0" borderId="1" xfId="0" applyNumberFormat="1" applyFont="1" applyFill="1" applyBorder="1" applyAlignment="1">
      <alignment horizontal="center"/>
    </xf>
    <xf numFmtId="0" fontId="6" fillId="0" borderId="1" xfId="0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164" fontId="6" fillId="0" borderId="1" xfId="1" applyFont="1" applyFill="1" applyBorder="1" applyAlignment="1">
      <alignment horizontal="center"/>
    </xf>
    <xf numFmtId="167" fontId="6" fillId="0" borderId="1" xfId="1" applyNumberFormat="1" applyFont="1" applyFill="1" applyBorder="1" applyAlignment="1">
      <alignment horizontal="center"/>
    </xf>
    <xf numFmtId="167" fontId="6" fillId="0" borderId="1" xfId="0" applyNumberFormat="1" applyFont="1" applyFill="1" applyBorder="1" applyAlignment="1">
      <alignment vertical="center"/>
    </xf>
    <xf numFmtId="167" fontId="6" fillId="0" borderId="1" xfId="1" applyNumberFormat="1" applyFont="1" applyFill="1" applyBorder="1" applyAlignment="1">
      <alignment vertical="center"/>
    </xf>
    <xf numFmtId="166" fontId="0" fillId="0" borderId="0" xfId="1" applyNumberFormat="1" applyFont="1"/>
    <xf numFmtId="168" fontId="0" fillId="0" borderId="0" xfId="1" applyNumberFormat="1" applyFont="1"/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Border="1"/>
    <xf numFmtId="0" fontId="0" fillId="0" borderId="0" xfId="0" applyBorder="1" applyAlignment="1">
      <alignment horizontal="left" vertical="center"/>
    </xf>
    <xf numFmtId="0" fontId="0" fillId="0" borderId="7" xfId="0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8" borderId="13" xfId="0" applyFill="1" applyBorder="1" applyAlignment="1">
      <alignment horizontal="left" vertical="center" indent="1"/>
    </xf>
    <xf numFmtId="0" fontId="0" fillId="8" borderId="15" xfId="0" applyFill="1" applyBorder="1" applyAlignment="1">
      <alignment horizontal="left" vertical="center" indent="1"/>
    </xf>
    <xf numFmtId="0" fontId="0" fillId="8" borderId="16" xfId="0" applyFill="1" applyBorder="1" applyAlignment="1">
      <alignment horizontal="left" vertical="center" indent="1"/>
    </xf>
    <xf numFmtId="0" fontId="0" fillId="3" borderId="13" xfId="0" applyFill="1" applyBorder="1" applyAlignment="1">
      <alignment horizontal="left" vertical="center" indent="1"/>
    </xf>
    <xf numFmtId="0" fontId="0" fillId="3" borderId="15" xfId="0" applyFill="1" applyBorder="1" applyAlignment="1">
      <alignment horizontal="left" vertical="center" indent="1"/>
    </xf>
    <xf numFmtId="0" fontId="0" fillId="3" borderId="16" xfId="0" applyFill="1" applyBorder="1" applyAlignment="1">
      <alignment horizontal="left" vertical="center" indent="1"/>
    </xf>
    <xf numFmtId="0" fontId="9" fillId="0" borderId="13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168" fontId="0" fillId="0" borderId="23" xfId="1" applyNumberFormat="1" applyFont="1" applyBorder="1" applyAlignment="1">
      <alignment horizontal="center"/>
    </xf>
    <xf numFmtId="168" fontId="0" fillId="0" borderId="24" xfId="1" applyNumberFormat="1" applyFont="1" applyBorder="1" applyAlignment="1">
      <alignment horizontal="center"/>
    </xf>
    <xf numFmtId="0" fontId="0" fillId="6" borderId="13" xfId="0" applyFill="1" applyBorder="1" applyAlignment="1">
      <alignment horizontal="left"/>
    </xf>
    <xf numFmtId="0" fontId="0" fillId="6" borderId="15" xfId="0" applyFill="1" applyBorder="1" applyAlignment="1">
      <alignment horizontal="left"/>
    </xf>
    <xf numFmtId="0" fontId="0" fillId="6" borderId="16" xfId="0" applyFill="1" applyBorder="1" applyAlignment="1">
      <alignment horizontal="left"/>
    </xf>
    <xf numFmtId="9" fontId="0" fillId="3" borderId="13" xfId="2" applyFont="1" applyFill="1" applyBorder="1" applyAlignment="1">
      <alignment horizontal="left" vertical="center" indent="1"/>
    </xf>
    <xf numFmtId="9" fontId="0" fillId="3" borderId="15" xfId="2" applyFont="1" applyFill="1" applyBorder="1" applyAlignment="1">
      <alignment horizontal="left" vertical="center" indent="1"/>
    </xf>
    <xf numFmtId="9" fontId="0" fillId="3" borderId="16" xfId="2" applyFont="1" applyFill="1" applyBorder="1" applyAlignment="1">
      <alignment horizontal="left" vertical="center" indent="1"/>
    </xf>
    <xf numFmtId="0" fontId="0" fillId="0" borderId="0" xfId="0" applyBorder="1" applyAlignment="1">
      <alignment horizontal="center" vertical="center"/>
    </xf>
    <xf numFmtId="0" fontId="11" fillId="0" borderId="10" xfId="0" applyFont="1" applyBorder="1" applyAlignment="1">
      <alignment horizontal="center" vertical="center" textRotation="135"/>
    </xf>
    <xf numFmtId="0" fontId="11" fillId="0" borderId="11" xfId="0" applyFont="1" applyBorder="1" applyAlignment="1">
      <alignment horizontal="center" vertical="center" textRotation="135"/>
    </xf>
    <xf numFmtId="0" fontId="11" fillId="0" borderId="12" xfId="0" applyFont="1" applyBorder="1" applyAlignment="1">
      <alignment horizontal="center" vertical="center" textRotation="135"/>
    </xf>
    <xf numFmtId="0" fontId="2" fillId="6" borderId="8" xfId="0" applyFont="1" applyFill="1" applyBorder="1" applyAlignment="1">
      <alignment horizontal="center" vertical="center"/>
    </xf>
    <xf numFmtId="0" fontId="2" fillId="6" borderId="9" xfId="0" applyFont="1" applyFill="1" applyBorder="1" applyAlignment="1">
      <alignment horizontal="center" vertical="center"/>
    </xf>
    <xf numFmtId="0" fontId="2" fillId="6" borderId="13" xfId="0" applyFont="1" applyFill="1" applyBorder="1" applyAlignment="1">
      <alignment horizontal="center" vertical="center"/>
    </xf>
    <xf numFmtId="0" fontId="2" fillId="6" borderId="14" xfId="0" applyFont="1" applyFill="1" applyBorder="1" applyAlignment="1">
      <alignment horizontal="center" vertical="center"/>
    </xf>
    <xf numFmtId="0" fontId="12" fillId="7" borderId="17" xfId="0" applyFont="1" applyFill="1" applyBorder="1" applyAlignment="1">
      <alignment horizontal="center" vertical="center"/>
    </xf>
    <xf numFmtId="0" fontId="12" fillId="7" borderId="18" xfId="0" applyFont="1" applyFill="1" applyBorder="1" applyAlignment="1">
      <alignment horizontal="center" vertical="center"/>
    </xf>
    <xf numFmtId="0" fontId="12" fillId="7" borderId="9" xfId="0" applyFont="1" applyFill="1" applyBorder="1" applyAlignment="1">
      <alignment horizontal="center" vertical="center"/>
    </xf>
    <xf numFmtId="168" fontId="7" fillId="9" borderId="1" xfId="1" applyNumberFormat="1" applyFont="1" applyFill="1" applyBorder="1" applyAlignment="1">
      <alignment horizontal="center"/>
    </xf>
    <xf numFmtId="0" fontId="0" fillId="9" borderId="1" xfId="0" applyFill="1" applyBorder="1" applyAlignment="1">
      <alignment horizontal="center" vertical="center"/>
    </xf>
    <xf numFmtId="0" fontId="0" fillId="9" borderId="6" xfId="0" applyFill="1" applyBorder="1" applyAlignment="1">
      <alignment horizontal="center" vertical="center"/>
    </xf>
    <xf numFmtId="0" fontId="13" fillId="0" borderId="0" xfId="0" applyFont="1"/>
  </cellXfs>
  <cellStyles count="3">
    <cellStyle name="Moneda" xfId="1" builtinId="4"/>
    <cellStyle name="Normal" xfId="0" builtinId="0"/>
    <cellStyle name="Porcentaje" xfId="2" builtinId="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523875</xdr:colOff>
      <xdr:row>1</xdr:row>
      <xdr:rowOff>66675</xdr:rowOff>
    </xdr:from>
    <xdr:to>
      <xdr:col>6</xdr:col>
      <xdr:colOff>504825</xdr:colOff>
      <xdr:row>5</xdr:row>
      <xdr:rowOff>47625</xdr:rowOff>
    </xdr:to>
    <xdr:pic>
      <xdr:nvPicPr>
        <xdr:cNvPr id="2" name="0 Imagen" descr="Descripción: LOGO COLOEGIO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1175" b="18846"/>
        <a:stretch>
          <a:fillRect/>
        </a:stretch>
      </xdr:blipFill>
      <xdr:spPr bwMode="auto">
        <a:xfrm>
          <a:off x="2047875" y="257175"/>
          <a:ext cx="30289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123825</xdr:colOff>
      <xdr:row>0</xdr:row>
      <xdr:rowOff>76200</xdr:rowOff>
    </xdr:from>
    <xdr:to>
      <xdr:col>2</xdr:col>
      <xdr:colOff>295275</xdr:colOff>
      <xdr:row>5</xdr:row>
      <xdr:rowOff>47625</xdr:rowOff>
    </xdr:to>
    <xdr:pic>
      <xdr:nvPicPr>
        <xdr:cNvPr id="3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76200"/>
          <a:ext cx="93345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104774</xdr:colOff>
      <xdr:row>13</xdr:row>
      <xdr:rowOff>19050</xdr:rowOff>
    </xdr:from>
    <xdr:to>
      <xdr:col>7</xdr:col>
      <xdr:colOff>498456</xdr:colOff>
      <xdr:row>26</xdr:row>
      <xdr:rowOff>123825</xdr:rowOff>
    </xdr:to>
    <xdr:pic>
      <xdr:nvPicPr>
        <xdr:cNvPr id="10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 b="52733"/>
        <a:stretch>
          <a:fillRect/>
        </a:stretch>
      </xdr:blipFill>
      <xdr:spPr bwMode="auto">
        <a:xfrm>
          <a:off x="104774" y="2514600"/>
          <a:ext cx="7108807" cy="25812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180975</xdr:colOff>
      <xdr:row>37</xdr:row>
      <xdr:rowOff>76200</xdr:rowOff>
    </xdr:from>
    <xdr:to>
      <xdr:col>3</xdr:col>
      <xdr:colOff>771525</xdr:colOff>
      <xdr:row>42</xdr:row>
      <xdr:rowOff>47625</xdr:rowOff>
    </xdr:to>
    <xdr:pic>
      <xdr:nvPicPr>
        <xdr:cNvPr id="1027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942975" y="7172325"/>
          <a:ext cx="2324100" cy="9144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152400</xdr:colOff>
      <xdr:row>44</xdr:row>
      <xdr:rowOff>114300</xdr:rowOff>
    </xdr:from>
    <xdr:to>
      <xdr:col>5</xdr:col>
      <xdr:colOff>66675</xdr:colOff>
      <xdr:row>47</xdr:row>
      <xdr:rowOff>133350</xdr:rowOff>
    </xdr:to>
    <xdr:pic>
      <xdr:nvPicPr>
        <xdr:cNvPr id="1028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914400" y="8734425"/>
          <a:ext cx="3476625" cy="5905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266700</xdr:colOff>
      <xdr:row>50</xdr:row>
      <xdr:rowOff>114300</xdr:rowOff>
    </xdr:from>
    <xdr:to>
      <xdr:col>4</xdr:col>
      <xdr:colOff>219075</xdr:colOff>
      <xdr:row>53</xdr:row>
      <xdr:rowOff>180975</xdr:rowOff>
    </xdr:to>
    <xdr:pic>
      <xdr:nvPicPr>
        <xdr:cNvPr id="1029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1028700" y="9886950"/>
          <a:ext cx="2752725" cy="6477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</xdr:col>
      <xdr:colOff>76200</xdr:colOff>
      <xdr:row>56</xdr:row>
      <xdr:rowOff>57150</xdr:rowOff>
    </xdr:from>
    <xdr:to>
      <xdr:col>5</xdr:col>
      <xdr:colOff>209550</xdr:colOff>
      <xdr:row>61</xdr:row>
      <xdr:rowOff>28575</xdr:rowOff>
    </xdr:to>
    <xdr:pic>
      <xdr:nvPicPr>
        <xdr:cNvPr id="103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1600200" y="10982325"/>
          <a:ext cx="2933700" cy="9239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G77"/>
  <sheetViews>
    <sheetView tabSelected="1" topLeftCell="A52" workbookViewId="0">
      <selection activeCell="C78" sqref="C78"/>
    </sheetView>
  </sheetViews>
  <sheetFormatPr baseColWidth="10" defaultRowHeight="14.4" x14ac:dyDescent="0.3"/>
  <cols>
    <col min="3" max="3" width="14.5546875" bestFit="1" customWidth="1"/>
    <col min="4" max="4" width="16" customWidth="1"/>
    <col min="7" max="8" width="24.44140625" bestFit="1" customWidth="1"/>
  </cols>
  <sheetData>
    <row r="8" spans="1:7" ht="15.6" x14ac:dyDescent="0.3">
      <c r="A8" s="16" t="s">
        <v>4</v>
      </c>
      <c r="B8" s="5"/>
      <c r="C8" s="5"/>
      <c r="D8" s="5"/>
      <c r="E8" s="5"/>
      <c r="F8" s="5"/>
      <c r="G8" s="5"/>
    </row>
    <row r="9" spans="1:7" ht="15.75" x14ac:dyDescent="0.25">
      <c r="A9" s="4"/>
      <c r="B9" s="4"/>
      <c r="C9" s="4"/>
      <c r="D9" s="5"/>
      <c r="E9" s="5"/>
      <c r="F9" s="5"/>
      <c r="G9" s="5"/>
    </row>
    <row r="12" spans="1:7" ht="15" x14ac:dyDescent="0.25">
      <c r="A12" t="s">
        <v>33</v>
      </c>
    </row>
    <row r="29" spans="1:2" ht="15.75" x14ac:dyDescent="0.25">
      <c r="A29" s="6" t="s">
        <v>34</v>
      </c>
    </row>
    <row r="31" spans="1:2" ht="15" x14ac:dyDescent="0.25">
      <c r="A31" t="s">
        <v>35</v>
      </c>
    </row>
    <row r="32" spans="1:2" ht="15" x14ac:dyDescent="0.25">
      <c r="B32" s="14" t="s">
        <v>36</v>
      </c>
    </row>
    <row r="33" spans="1:2" ht="15" x14ac:dyDescent="0.25">
      <c r="B33" t="s">
        <v>37</v>
      </c>
    </row>
    <row r="35" spans="1:2" ht="15.75" x14ac:dyDescent="0.25">
      <c r="A35" s="6" t="s">
        <v>38</v>
      </c>
    </row>
    <row r="37" spans="1:2" ht="15.75" x14ac:dyDescent="0.25">
      <c r="B37" s="18" t="s">
        <v>39</v>
      </c>
    </row>
    <row r="41" spans="1:2" ht="14.25" customHeight="1" x14ac:dyDescent="0.25"/>
    <row r="44" spans="1:2" ht="30.75" customHeight="1" x14ac:dyDescent="0.3">
      <c r="B44" s="18" t="s">
        <v>40</v>
      </c>
    </row>
    <row r="50" spans="1:2" ht="15.6" x14ac:dyDescent="0.3">
      <c r="A50" s="3"/>
      <c r="B50" s="18" t="s">
        <v>41</v>
      </c>
    </row>
    <row r="51" spans="1:2" ht="15.75" x14ac:dyDescent="0.25">
      <c r="A51" s="3"/>
    </row>
    <row r="56" spans="1:2" ht="15" x14ac:dyDescent="0.25">
      <c r="A56" t="s">
        <v>42</v>
      </c>
    </row>
    <row r="64" spans="1:2" ht="15.6" x14ac:dyDescent="0.3">
      <c r="A64" s="3" t="s">
        <v>43</v>
      </c>
    </row>
    <row r="66" spans="1:4" ht="15.6" x14ac:dyDescent="0.3">
      <c r="A66" s="3" t="s">
        <v>44</v>
      </c>
    </row>
    <row r="68" spans="1:4" ht="15.6" x14ac:dyDescent="0.3">
      <c r="A68" s="3"/>
    </row>
    <row r="69" spans="1:4" x14ac:dyDescent="0.3">
      <c r="A69" s="7" t="s">
        <v>0</v>
      </c>
      <c r="B69" s="7" t="s">
        <v>1</v>
      </c>
      <c r="C69" s="8" t="s">
        <v>2</v>
      </c>
    </row>
    <row r="70" spans="1:4" x14ac:dyDescent="0.3">
      <c r="A70" s="15">
        <v>1</v>
      </c>
      <c r="B70" s="9">
        <v>1</v>
      </c>
      <c r="C70" s="10">
        <v>0</v>
      </c>
      <c r="D70" s="70"/>
    </row>
    <row r="71" spans="1:4" x14ac:dyDescent="0.3">
      <c r="A71" s="15">
        <v>2</v>
      </c>
      <c r="B71" s="9">
        <v>0.5</v>
      </c>
      <c r="C71" s="10">
        <v>0.5</v>
      </c>
      <c r="D71" s="70"/>
    </row>
    <row r="72" spans="1:4" x14ac:dyDescent="0.3">
      <c r="A72" s="15">
        <v>3</v>
      </c>
      <c r="B72" s="9">
        <v>1</v>
      </c>
      <c r="C72" s="10">
        <v>0.5</v>
      </c>
      <c r="D72" s="70" t="s">
        <v>56</v>
      </c>
    </row>
    <row r="73" spans="1:4" x14ac:dyDescent="0.3">
      <c r="A73" s="15">
        <v>4</v>
      </c>
      <c r="B73" s="9">
        <v>3</v>
      </c>
      <c r="C73" s="10">
        <v>2</v>
      </c>
      <c r="D73" s="70"/>
    </row>
    <row r="74" spans="1:4" x14ac:dyDescent="0.3">
      <c r="A74" s="15">
        <v>5</v>
      </c>
      <c r="B74" s="9">
        <v>1.5</v>
      </c>
      <c r="C74" s="10">
        <v>0</v>
      </c>
      <c r="D74" s="70"/>
    </row>
    <row r="75" spans="1:4" x14ac:dyDescent="0.3">
      <c r="A75" s="15">
        <v>6</v>
      </c>
      <c r="B75" s="9">
        <v>1.5</v>
      </c>
      <c r="C75" s="11">
        <v>0</v>
      </c>
      <c r="D75" s="70"/>
    </row>
    <row r="76" spans="1:4" ht="15" thickBot="1" x14ac:dyDescent="0.35">
      <c r="A76" s="15">
        <v>7</v>
      </c>
      <c r="B76" s="9">
        <v>1.5</v>
      </c>
      <c r="C76" s="11">
        <v>0</v>
      </c>
      <c r="D76" s="70"/>
    </row>
    <row r="77" spans="1:4" ht="15" thickBot="1" x14ac:dyDescent="0.35">
      <c r="B77" s="12" t="s">
        <v>3</v>
      </c>
      <c r="C77" s="13">
        <f>SUM(C70:C76)</f>
        <v>3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9"/>
  <sheetViews>
    <sheetView zoomScale="91" zoomScaleNormal="91" workbookViewId="0">
      <selection activeCell="E53" sqref="E53:G53"/>
    </sheetView>
  </sheetViews>
  <sheetFormatPr baseColWidth="10" defaultRowHeight="14.4" x14ac:dyDescent="0.3"/>
  <cols>
    <col min="1" max="1" width="17.88671875" style="1" bestFit="1" customWidth="1"/>
    <col min="2" max="2" width="14.5546875" style="2" customWidth="1"/>
    <col min="3" max="3" width="12.5546875" style="2" bestFit="1" customWidth="1"/>
    <col min="4" max="4" width="24.109375" bestFit="1" customWidth="1"/>
    <col min="5" max="5" width="19" style="1" customWidth="1"/>
    <col min="6" max="6" width="16.6640625" bestFit="1" customWidth="1"/>
    <col min="7" max="7" width="19.88671875" bestFit="1" customWidth="1"/>
    <col min="8" max="8" width="15" customWidth="1"/>
    <col min="10" max="10" width="13.33203125" bestFit="1" customWidth="1"/>
  </cols>
  <sheetData>
    <row r="1" spans="1:11" x14ac:dyDescent="0.3">
      <c r="A1" s="19" t="s">
        <v>7</v>
      </c>
      <c r="B1" s="19" t="s">
        <v>5</v>
      </c>
      <c r="C1" s="19" t="s">
        <v>18</v>
      </c>
      <c r="D1" s="19" t="s">
        <v>32</v>
      </c>
      <c r="E1" s="19" t="s">
        <v>27</v>
      </c>
      <c r="F1" s="20" t="s">
        <v>28</v>
      </c>
      <c r="G1" s="19" t="s">
        <v>29</v>
      </c>
      <c r="H1" s="19" t="s">
        <v>30</v>
      </c>
      <c r="I1" s="17"/>
    </row>
    <row r="2" spans="1:11" x14ac:dyDescent="0.3">
      <c r="A2" s="21">
        <v>43116</v>
      </c>
      <c r="B2" s="22" t="s">
        <v>6</v>
      </c>
      <c r="C2" s="22" t="s">
        <v>19</v>
      </c>
      <c r="D2" s="22">
        <v>2</v>
      </c>
      <c r="E2" s="25">
        <v>9379</v>
      </c>
      <c r="F2" s="23">
        <v>1000</v>
      </c>
      <c r="G2" s="24">
        <f>(E2*2)</f>
        <v>18758</v>
      </c>
      <c r="H2" s="67">
        <f>(G2+F2)</f>
        <v>19758</v>
      </c>
      <c r="I2" s="17"/>
    </row>
    <row r="3" spans="1:11" x14ac:dyDescent="0.3">
      <c r="A3" s="21">
        <v>42737</v>
      </c>
      <c r="B3" s="22" t="s">
        <v>8</v>
      </c>
      <c r="C3" s="22" t="s">
        <v>20</v>
      </c>
      <c r="D3" s="22">
        <v>1</v>
      </c>
      <c r="E3" s="26">
        <v>1945</v>
      </c>
      <c r="F3" s="23" t="s">
        <v>31</v>
      </c>
      <c r="G3" s="24">
        <f t="shared" ref="G3:G30" si="0">(E3*2)</f>
        <v>3890</v>
      </c>
      <c r="H3" s="67">
        <f>(G3)</f>
        <v>3890</v>
      </c>
      <c r="I3" s="17"/>
    </row>
    <row r="4" spans="1:11" ht="15" x14ac:dyDescent="0.25">
      <c r="A4" s="21">
        <v>43847</v>
      </c>
      <c r="B4" s="22" t="s">
        <v>9</v>
      </c>
      <c r="C4" s="22" t="s">
        <v>21</v>
      </c>
      <c r="D4" s="22">
        <v>5</v>
      </c>
      <c r="E4" s="26">
        <v>3588</v>
      </c>
      <c r="F4" s="23">
        <v>500</v>
      </c>
      <c r="G4" s="24">
        <f t="shared" si="0"/>
        <v>7176</v>
      </c>
      <c r="H4" s="67">
        <f t="shared" ref="H4:H29" si="1">(G4+F4)</f>
        <v>7676</v>
      </c>
      <c r="I4" s="17"/>
    </row>
    <row r="5" spans="1:11" x14ac:dyDescent="0.3">
      <c r="A5" s="21">
        <v>44571</v>
      </c>
      <c r="B5" s="22" t="s">
        <v>10</v>
      </c>
      <c r="C5" s="22" t="s">
        <v>22</v>
      </c>
      <c r="D5" s="22">
        <v>3</v>
      </c>
      <c r="E5" s="26">
        <v>1438</v>
      </c>
      <c r="F5" s="23">
        <v>650</v>
      </c>
      <c r="G5" s="24">
        <f t="shared" si="0"/>
        <v>2876</v>
      </c>
      <c r="H5" s="67">
        <f t="shared" si="1"/>
        <v>3526</v>
      </c>
      <c r="I5" s="17"/>
    </row>
    <row r="6" spans="1:11" x14ac:dyDescent="0.3">
      <c r="A6" s="21">
        <v>43479</v>
      </c>
      <c r="B6" s="22" t="s">
        <v>11</v>
      </c>
      <c r="C6" s="22" t="s">
        <v>23</v>
      </c>
      <c r="D6" s="22">
        <v>1</v>
      </c>
      <c r="E6" s="26">
        <v>1138024</v>
      </c>
      <c r="F6" s="23">
        <v>2000</v>
      </c>
      <c r="G6" s="24">
        <f t="shared" si="0"/>
        <v>2276048</v>
      </c>
      <c r="H6" s="67">
        <f t="shared" si="1"/>
        <v>2278048</v>
      </c>
      <c r="I6" s="17"/>
    </row>
    <row r="7" spans="1:11" x14ac:dyDescent="0.3">
      <c r="A7" s="21">
        <v>43128</v>
      </c>
      <c r="B7" s="22" t="s">
        <v>12</v>
      </c>
      <c r="C7" s="22" t="s">
        <v>24</v>
      </c>
      <c r="D7" s="22">
        <v>9</v>
      </c>
      <c r="E7" s="26">
        <v>1660560</v>
      </c>
      <c r="F7" s="23">
        <v>350</v>
      </c>
      <c r="G7" s="24">
        <f t="shared" si="0"/>
        <v>3321120</v>
      </c>
      <c r="H7" s="67">
        <f t="shared" si="1"/>
        <v>3321470</v>
      </c>
      <c r="I7" s="17"/>
      <c r="J7" s="28"/>
    </row>
    <row r="8" spans="1:11" ht="15" x14ac:dyDescent="0.25">
      <c r="A8" s="21">
        <v>44225</v>
      </c>
      <c r="B8" s="22" t="s">
        <v>13</v>
      </c>
      <c r="C8" s="22" t="s">
        <v>25</v>
      </c>
      <c r="D8" s="22">
        <v>12</v>
      </c>
      <c r="E8" s="26">
        <v>753571</v>
      </c>
      <c r="F8" s="23">
        <v>700</v>
      </c>
      <c r="G8" s="24">
        <f t="shared" si="0"/>
        <v>1507142</v>
      </c>
      <c r="H8" s="67">
        <f t="shared" si="1"/>
        <v>1507842</v>
      </c>
      <c r="I8" s="17"/>
      <c r="K8" s="27"/>
    </row>
    <row r="9" spans="1:11" x14ac:dyDescent="0.3">
      <c r="A9" s="21">
        <v>43838</v>
      </c>
      <c r="B9" s="22" t="s">
        <v>14</v>
      </c>
      <c r="C9" s="22" t="s">
        <v>26</v>
      </c>
      <c r="D9" s="22">
        <v>2</v>
      </c>
      <c r="E9" s="26">
        <v>2158475</v>
      </c>
      <c r="F9" s="23" t="s">
        <v>31</v>
      </c>
      <c r="G9" s="24">
        <f t="shared" si="0"/>
        <v>4316950</v>
      </c>
      <c r="H9" s="67">
        <f>(G9)</f>
        <v>4316950</v>
      </c>
      <c r="I9" s="17"/>
    </row>
    <row r="10" spans="1:11" ht="15" x14ac:dyDescent="0.25">
      <c r="A10" s="21">
        <v>42737</v>
      </c>
      <c r="B10" s="22" t="s">
        <v>16</v>
      </c>
      <c r="C10" s="22" t="s">
        <v>26</v>
      </c>
      <c r="D10" s="22">
        <v>1</v>
      </c>
      <c r="E10" s="26">
        <v>627348</v>
      </c>
      <c r="F10" s="23">
        <v>650</v>
      </c>
      <c r="G10" s="24">
        <f t="shared" si="0"/>
        <v>1254696</v>
      </c>
      <c r="H10" s="67">
        <f t="shared" si="1"/>
        <v>1255346</v>
      </c>
      <c r="I10" s="17"/>
    </row>
    <row r="11" spans="1:11" ht="15" x14ac:dyDescent="0.25">
      <c r="A11" s="21">
        <v>44571</v>
      </c>
      <c r="B11" s="22" t="s">
        <v>15</v>
      </c>
      <c r="C11" s="22" t="s">
        <v>20</v>
      </c>
      <c r="D11" s="22">
        <v>3</v>
      </c>
      <c r="E11" s="26">
        <v>2042768</v>
      </c>
      <c r="F11" s="23">
        <v>350</v>
      </c>
      <c r="G11" s="24">
        <f t="shared" si="0"/>
        <v>4085536</v>
      </c>
      <c r="H11" s="67">
        <f t="shared" si="1"/>
        <v>4085886</v>
      </c>
      <c r="I11" s="17"/>
    </row>
    <row r="12" spans="1:11" ht="15" x14ac:dyDescent="0.25">
      <c r="A12" s="21">
        <v>43170</v>
      </c>
      <c r="B12" s="22" t="s">
        <v>9</v>
      </c>
      <c r="C12" s="22" t="s">
        <v>19</v>
      </c>
      <c r="D12" s="22">
        <v>4</v>
      </c>
      <c r="E12" s="26">
        <v>1647695</v>
      </c>
      <c r="F12" s="23" t="s">
        <v>31</v>
      </c>
      <c r="G12" s="24">
        <f t="shared" si="0"/>
        <v>3295390</v>
      </c>
      <c r="H12" s="67">
        <f>(G12)</f>
        <v>3295390</v>
      </c>
      <c r="I12" s="17"/>
    </row>
    <row r="13" spans="1:11" x14ac:dyDescent="0.3">
      <c r="A13" s="21">
        <v>43112</v>
      </c>
      <c r="B13" s="22" t="s">
        <v>6</v>
      </c>
      <c r="C13" s="22" t="s">
        <v>23</v>
      </c>
      <c r="D13" s="22">
        <v>6</v>
      </c>
      <c r="E13" s="26">
        <v>999328</v>
      </c>
      <c r="F13" s="23">
        <v>2000</v>
      </c>
      <c r="G13" s="24">
        <f t="shared" si="0"/>
        <v>1998656</v>
      </c>
      <c r="H13" s="67">
        <f t="shared" si="1"/>
        <v>2000656</v>
      </c>
      <c r="I13" s="17"/>
    </row>
    <row r="14" spans="1:11" x14ac:dyDescent="0.3">
      <c r="A14" s="21">
        <v>44225</v>
      </c>
      <c r="B14" s="22" t="s">
        <v>10</v>
      </c>
      <c r="C14" s="22" t="s">
        <v>20</v>
      </c>
      <c r="D14" s="22">
        <v>1</v>
      </c>
      <c r="E14" s="26">
        <v>2937300</v>
      </c>
      <c r="F14" s="23">
        <v>1000</v>
      </c>
      <c r="G14" s="24">
        <f t="shared" si="0"/>
        <v>5874600</v>
      </c>
      <c r="H14" s="67">
        <f t="shared" si="1"/>
        <v>5875600</v>
      </c>
      <c r="I14" s="17"/>
    </row>
    <row r="15" spans="1:11" ht="15" x14ac:dyDescent="0.25">
      <c r="A15" s="21">
        <v>43479</v>
      </c>
      <c r="B15" s="22" t="s">
        <v>16</v>
      </c>
      <c r="C15" s="22" t="s">
        <v>26</v>
      </c>
      <c r="D15" s="22">
        <v>1</v>
      </c>
      <c r="E15" s="26">
        <v>664700</v>
      </c>
      <c r="F15" s="23">
        <v>350</v>
      </c>
      <c r="G15" s="24">
        <f t="shared" si="0"/>
        <v>1329400</v>
      </c>
      <c r="H15" s="67">
        <f t="shared" si="1"/>
        <v>1329750</v>
      </c>
      <c r="I15" s="17"/>
    </row>
    <row r="16" spans="1:11" x14ac:dyDescent="0.3">
      <c r="A16" s="21">
        <v>44225</v>
      </c>
      <c r="B16" s="22" t="s">
        <v>6</v>
      </c>
      <c r="C16" s="22" t="s">
        <v>26</v>
      </c>
      <c r="D16" s="22">
        <v>8</v>
      </c>
      <c r="E16" s="26">
        <v>1188090</v>
      </c>
      <c r="F16" s="23" t="s">
        <v>31</v>
      </c>
      <c r="G16" s="24">
        <f t="shared" si="0"/>
        <v>2376180</v>
      </c>
      <c r="H16" s="67">
        <f>(G16)</f>
        <v>2376180</v>
      </c>
      <c r="I16" s="17"/>
    </row>
    <row r="17" spans="1:9" ht="15" x14ac:dyDescent="0.25">
      <c r="A17" s="21">
        <v>43838</v>
      </c>
      <c r="B17" s="22" t="s">
        <v>9</v>
      </c>
      <c r="C17" s="22" t="s">
        <v>26</v>
      </c>
      <c r="D17" s="22">
        <v>10</v>
      </c>
      <c r="E17" s="26">
        <v>1385910</v>
      </c>
      <c r="F17" s="23">
        <v>650</v>
      </c>
      <c r="G17" s="24">
        <f t="shared" si="0"/>
        <v>2771820</v>
      </c>
      <c r="H17" s="67">
        <f t="shared" si="1"/>
        <v>2772470</v>
      </c>
      <c r="I17" s="17"/>
    </row>
    <row r="18" spans="1:9" ht="15" x14ac:dyDescent="0.25">
      <c r="A18" s="21">
        <v>43250</v>
      </c>
      <c r="B18" s="22" t="s">
        <v>9</v>
      </c>
      <c r="C18" s="22" t="s">
        <v>19</v>
      </c>
      <c r="D18" s="22">
        <v>3</v>
      </c>
      <c r="E18" s="26">
        <v>1800516</v>
      </c>
      <c r="F18" s="23" t="s">
        <v>31</v>
      </c>
      <c r="G18" s="24">
        <f t="shared" si="0"/>
        <v>3601032</v>
      </c>
      <c r="H18" s="67">
        <f>(G18)</f>
        <v>3601032</v>
      </c>
      <c r="I18" s="17"/>
    </row>
    <row r="19" spans="1:9" x14ac:dyDescent="0.3">
      <c r="A19" s="21">
        <v>44571</v>
      </c>
      <c r="B19" s="22" t="s">
        <v>17</v>
      </c>
      <c r="C19" s="22" t="s">
        <v>26</v>
      </c>
      <c r="D19" s="22">
        <v>8</v>
      </c>
      <c r="E19" s="26">
        <v>1679605</v>
      </c>
      <c r="F19" s="23">
        <v>2000</v>
      </c>
      <c r="G19" s="24">
        <f t="shared" si="0"/>
        <v>3359210</v>
      </c>
      <c r="H19" s="67">
        <f t="shared" si="1"/>
        <v>3361210</v>
      </c>
      <c r="I19" s="17"/>
    </row>
    <row r="20" spans="1:9" x14ac:dyDescent="0.3">
      <c r="A20" s="21">
        <v>43479</v>
      </c>
      <c r="B20" s="22" t="s">
        <v>6</v>
      </c>
      <c r="C20" s="22" t="s">
        <v>20</v>
      </c>
      <c r="D20" s="22">
        <v>7</v>
      </c>
      <c r="E20" s="26">
        <v>731700</v>
      </c>
      <c r="F20" s="23">
        <v>700</v>
      </c>
      <c r="G20" s="24">
        <f t="shared" si="0"/>
        <v>1463400</v>
      </c>
      <c r="H20" s="67">
        <f t="shared" si="1"/>
        <v>1464100</v>
      </c>
      <c r="I20" s="17"/>
    </row>
    <row r="21" spans="1:9" x14ac:dyDescent="0.3">
      <c r="A21" s="21">
        <v>44571</v>
      </c>
      <c r="B21" s="22" t="s">
        <v>17</v>
      </c>
      <c r="C21" s="22" t="s">
        <v>20</v>
      </c>
      <c r="D21" s="22">
        <v>13</v>
      </c>
      <c r="E21" s="26">
        <v>779868</v>
      </c>
      <c r="F21" s="23">
        <v>650</v>
      </c>
      <c r="G21" s="24">
        <f t="shared" si="0"/>
        <v>1559736</v>
      </c>
      <c r="H21" s="67">
        <f t="shared" si="1"/>
        <v>1560386</v>
      </c>
      <c r="I21" s="17"/>
    </row>
    <row r="22" spans="1:9" x14ac:dyDescent="0.3">
      <c r="A22" s="21">
        <v>43121</v>
      </c>
      <c r="B22" s="22" t="s">
        <v>17</v>
      </c>
      <c r="C22" s="22" t="s">
        <v>20</v>
      </c>
      <c r="D22" s="22">
        <v>9</v>
      </c>
      <c r="E22" s="26">
        <v>2020992</v>
      </c>
      <c r="F22" s="23" t="s">
        <v>31</v>
      </c>
      <c r="G22" s="24">
        <f t="shared" si="0"/>
        <v>4041984</v>
      </c>
      <c r="H22" s="67">
        <f>(G22)</f>
        <v>4041984</v>
      </c>
      <c r="I22" s="17"/>
    </row>
    <row r="23" spans="1:9" ht="15" x14ac:dyDescent="0.25">
      <c r="A23" s="21">
        <v>43312</v>
      </c>
      <c r="B23" s="22" t="s">
        <v>16</v>
      </c>
      <c r="C23" s="22" t="s">
        <v>26</v>
      </c>
      <c r="D23" s="22">
        <v>2</v>
      </c>
      <c r="E23" s="26">
        <v>492156</v>
      </c>
      <c r="F23" s="23">
        <v>2000</v>
      </c>
      <c r="G23" s="24">
        <f t="shared" si="0"/>
        <v>984312</v>
      </c>
      <c r="H23" s="67">
        <f t="shared" si="1"/>
        <v>986312</v>
      </c>
      <c r="I23" s="17"/>
    </row>
    <row r="24" spans="1:9" ht="15" x14ac:dyDescent="0.25">
      <c r="A24" s="21">
        <v>43838</v>
      </c>
      <c r="B24" s="22" t="s">
        <v>9</v>
      </c>
      <c r="C24" s="22" t="s">
        <v>26</v>
      </c>
      <c r="D24" s="22">
        <v>4</v>
      </c>
      <c r="E24" s="26">
        <v>474600</v>
      </c>
      <c r="F24" s="23">
        <v>1000</v>
      </c>
      <c r="G24" s="24">
        <f t="shared" si="0"/>
        <v>949200</v>
      </c>
      <c r="H24" s="67">
        <f t="shared" si="1"/>
        <v>950200</v>
      </c>
      <c r="I24" s="17"/>
    </row>
    <row r="25" spans="1:9" x14ac:dyDescent="0.3">
      <c r="A25" s="21">
        <v>44571</v>
      </c>
      <c r="B25" s="22" t="s">
        <v>6</v>
      </c>
      <c r="C25" s="22" t="s">
        <v>26</v>
      </c>
      <c r="D25" s="22">
        <v>6</v>
      </c>
      <c r="E25" s="26">
        <v>995520</v>
      </c>
      <c r="F25" s="23">
        <v>650</v>
      </c>
      <c r="G25" s="24">
        <f t="shared" si="0"/>
        <v>1991040</v>
      </c>
      <c r="H25" s="67">
        <f t="shared" si="1"/>
        <v>1991690</v>
      </c>
      <c r="I25" s="17"/>
    </row>
    <row r="26" spans="1:9" x14ac:dyDescent="0.3">
      <c r="A26" s="21">
        <v>43361</v>
      </c>
      <c r="B26" s="22" t="s">
        <v>6</v>
      </c>
      <c r="C26" s="22" t="s">
        <v>19</v>
      </c>
      <c r="D26" s="22">
        <v>1</v>
      </c>
      <c r="E26" s="26">
        <v>1107108</v>
      </c>
      <c r="F26" s="23">
        <v>2000</v>
      </c>
      <c r="G26" s="24">
        <f t="shared" si="0"/>
        <v>2214216</v>
      </c>
      <c r="H26" s="67">
        <f t="shared" si="1"/>
        <v>2216216</v>
      </c>
      <c r="I26" s="17"/>
    </row>
    <row r="27" spans="1:9" ht="15" x14ac:dyDescent="0.25">
      <c r="A27" s="21">
        <v>43479</v>
      </c>
      <c r="B27" s="22" t="s">
        <v>9</v>
      </c>
      <c r="C27" s="22" t="s">
        <v>19</v>
      </c>
      <c r="D27" s="22">
        <v>1</v>
      </c>
      <c r="E27" s="26">
        <v>1449629</v>
      </c>
      <c r="F27" s="23">
        <v>1000</v>
      </c>
      <c r="G27" s="24">
        <f t="shared" si="0"/>
        <v>2899258</v>
      </c>
      <c r="H27" s="67">
        <f t="shared" si="1"/>
        <v>2900258</v>
      </c>
      <c r="I27" s="17"/>
    </row>
    <row r="28" spans="1:9" x14ac:dyDescent="0.3">
      <c r="A28" s="21">
        <v>44571</v>
      </c>
      <c r="B28" s="22" t="s">
        <v>10</v>
      </c>
      <c r="C28" s="22" t="s">
        <v>23</v>
      </c>
      <c r="D28" s="22">
        <v>2</v>
      </c>
      <c r="E28" s="26">
        <v>924294</v>
      </c>
      <c r="F28" s="23" t="s">
        <v>31</v>
      </c>
      <c r="G28" s="24">
        <f t="shared" si="0"/>
        <v>1848588</v>
      </c>
      <c r="H28" s="67">
        <f>(G28)</f>
        <v>1848588</v>
      </c>
      <c r="I28" s="17"/>
    </row>
    <row r="29" spans="1:9" x14ac:dyDescent="0.3">
      <c r="A29" s="21">
        <v>43838</v>
      </c>
      <c r="B29" s="22" t="s">
        <v>6</v>
      </c>
      <c r="C29" s="22" t="s">
        <v>24</v>
      </c>
      <c r="D29" s="22">
        <v>7</v>
      </c>
      <c r="E29" s="26">
        <v>1024380</v>
      </c>
      <c r="F29" s="23">
        <v>650</v>
      </c>
      <c r="G29" s="24">
        <f t="shared" si="0"/>
        <v>2048760</v>
      </c>
      <c r="H29" s="67">
        <f t="shared" si="1"/>
        <v>2049410</v>
      </c>
      <c r="I29" s="17"/>
    </row>
    <row r="30" spans="1:9" x14ac:dyDescent="0.3">
      <c r="A30" s="21">
        <v>42737</v>
      </c>
      <c r="B30" s="22" t="s">
        <v>10</v>
      </c>
      <c r="C30" s="22" t="s">
        <v>19</v>
      </c>
      <c r="D30" s="22">
        <v>3</v>
      </c>
      <c r="E30" s="24">
        <v>472615</v>
      </c>
      <c r="F30" s="23" t="s">
        <v>31</v>
      </c>
      <c r="G30" s="24">
        <f t="shared" si="0"/>
        <v>945230</v>
      </c>
      <c r="H30" s="67">
        <f>(G30)</f>
        <v>945230</v>
      </c>
      <c r="I30" s="17"/>
    </row>
    <row r="33" spans="2:8" ht="15.75" thickBot="1" x14ac:dyDescent="0.3">
      <c r="C33"/>
    </row>
    <row r="34" spans="2:8" ht="18" customHeight="1" x14ac:dyDescent="0.3">
      <c r="B34" s="56"/>
      <c r="C34" s="30"/>
      <c r="D34" s="31"/>
      <c r="E34" s="57" t="s">
        <v>46</v>
      </c>
      <c r="F34" s="60" t="s">
        <v>45</v>
      </c>
      <c r="G34" s="61"/>
    </row>
    <row r="35" spans="2:8" ht="21.75" customHeight="1" x14ac:dyDescent="0.3">
      <c r="B35" s="56"/>
      <c r="C35" s="30"/>
      <c r="D35" s="31"/>
      <c r="E35" s="58"/>
      <c r="F35" s="68">
        <v>13</v>
      </c>
      <c r="G35" s="34" t="s">
        <v>48</v>
      </c>
      <c r="H35" s="31"/>
    </row>
    <row r="36" spans="2:8" ht="22.5" customHeight="1" x14ac:dyDescent="0.3">
      <c r="B36" s="56"/>
      <c r="C36" s="29"/>
      <c r="D36" s="29"/>
      <c r="E36" s="58"/>
      <c r="F36" s="62" t="s">
        <v>47</v>
      </c>
      <c r="G36" s="63"/>
      <c r="H36" s="31"/>
    </row>
    <row r="37" spans="2:8" ht="21.75" customHeight="1" thickBot="1" x14ac:dyDescent="0.35">
      <c r="B37" s="56"/>
      <c r="C37" s="29"/>
      <c r="D37" s="29"/>
      <c r="E37" s="59"/>
      <c r="F37" s="69">
        <v>1</v>
      </c>
      <c r="G37" s="33" t="s">
        <v>49</v>
      </c>
      <c r="H37" s="31"/>
    </row>
    <row r="38" spans="2:8" ht="15" x14ac:dyDescent="0.25">
      <c r="C38" s="29"/>
      <c r="D38" s="29"/>
      <c r="E38" s="29"/>
      <c r="F38" s="29"/>
      <c r="G38" s="29"/>
      <c r="H38" s="31"/>
    </row>
    <row r="39" spans="2:8" ht="15" x14ac:dyDescent="0.25">
      <c r="C39" s="29"/>
      <c r="D39" s="29"/>
      <c r="E39" s="29"/>
      <c r="F39" s="29"/>
      <c r="G39" s="29"/>
      <c r="H39" s="31"/>
    </row>
    <row r="40" spans="2:8" ht="15" x14ac:dyDescent="0.25">
      <c r="C40" s="30"/>
      <c r="D40" s="31"/>
      <c r="E40" s="32"/>
      <c r="F40" s="31"/>
      <c r="G40" s="31"/>
      <c r="H40" s="31"/>
    </row>
    <row r="41" spans="2:8" ht="15.75" thickBot="1" x14ac:dyDescent="0.3">
      <c r="C41" s="30"/>
      <c r="D41" s="31"/>
      <c r="E41" s="32"/>
      <c r="F41" s="31"/>
      <c r="G41" s="31"/>
      <c r="H41" s="31"/>
    </row>
    <row r="42" spans="2:8" ht="18.75" x14ac:dyDescent="0.25">
      <c r="E42" s="64" t="s">
        <v>50</v>
      </c>
      <c r="F42" s="65"/>
      <c r="G42" s="65"/>
      <c r="H42" s="66"/>
    </row>
    <row r="43" spans="2:8" ht="18.75" x14ac:dyDescent="0.25">
      <c r="D43" s="31"/>
      <c r="E43" s="41">
        <f>(COUNT(Tabla1!F2:F30))</f>
        <v>21</v>
      </c>
      <c r="F43" s="42"/>
      <c r="G43" s="42"/>
      <c r="H43" s="43"/>
    </row>
    <row r="44" spans="2:8" ht="15" x14ac:dyDescent="0.25">
      <c r="D44" s="31"/>
      <c r="E44" s="32"/>
      <c r="F44" s="31"/>
      <c r="G44" s="31"/>
      <c r="H44" s="31"/>
    </row>
    <row r="45" spans="2:8" ht="15.75" thickBot="1" x14ac:dyDescent="0.3"/>
    <row r="46" spans="2:8" ht="15" thickTop="1" x14ac:dyDescent="0.3">
      <c r="D46" s="31"/>
      <c r="E46" s="44" t="s">
        <v>51</v>
      </c>
      <c r="F46" s="45"/>
      <c r="G46" s="45"/>
      <c r="H46" s="48">
        <f>(AVERAGE(Tabla1!E2:E30))</f>
        <v>1074934.551724138</v>
      </c>
    </row>
    <row r="47" spans="2:8" ht="15" thickBot="1" x14ac:dyDescent="0.35">
      <c r="D47" s="31"/>
      <c r="E47" s="46"/>
      <c r="F47" s="47"/>
      <c r="G47" s="47"/>
      <c r="H47" s="49"/>
    </row>
    <row r="48" spans="2:8" ht="15.75" thickTop="1" x14ac:dyDescent="0.25">
      <c r="D48" s="31"/>
      <c r="E48" s="32"/>
    </row>
    <row r="49" spans="4:8" ht="15" x14ac:dyDescent="0.25">
      <c r="D49" s="31"/>
      <c r="E49" s="32"/>
      <c r="F49" s="31"/>
      <c r="G49" s="31"/>
      <c r="H49" s="31"/>
    </row>
    <row r="50" spans="4:8" ht="15" x14ac:dyDescent="0.25">
      <c r="D50" s="31"/>
      <c r="E50" s="50" t="s">
        <v>52</v>
      </c>
      <c r="F50" s="51"/>
      <c r="G50" s="52"/>
      <c r="H50" s="31"/>
    </row>
    <row r="51" spans="4:8" ht="15" x14ac:dyDescent="0.25">
      <c r="D51" s="31"/>
      <c r="E51" s="53" t="s">
        <v>55</v>
      </c>
      <c r="F51" s="54"/>
      <c r="G51" s="55"/>
      <c r="H51" s="31"/>
    </row>
    <row r="52" spans="4:8" ht="15" x14ac:dyDescent="0.25">
      <c r="D52" s="31"/>
      <c r="E52" s="35" t="s">
        <v>53</v>
      </c>
      <c r="F52" s="36"/>
      <c r="G52" s="37"/>
      <c r="H52" s="31"/>
    </row>
    <row r="53" spans="4:8" ht="15" x14ac:dyDescent="0.25">
      <c r="D53" s="31"/>
      <c r="E53" s="38" t="s">
        <v>54</v>
      </c>
      <c r="F53" s="39"/>
      <c r="G53" s="40"/>
      <c r="H53" s="31"/>
    </row>
    <row r="54" spans="4:8" ht="15" x14ac:dyDescent="0.25">
      <c r="D54" s="31"/>
      <c r="E54" s="32"/>
      <c r="F54" s="31"/>
      <c r="G54" s="31"/>
      <c r="H54" s="31"/>
    </row>
    <row r="55" spans="4:8" ht="15" x14ac:dyDescent="0.25">
      <c r="D55" s="31"/>
      <c r="E55" s="32"/>
      <c r="F55" s="31"/>
      <c r="G55" s="31"/>
      <c r="H55" s="31"/>
    </row>
    <row r="56" spans="4:8" ht="15" x14ac:dyDescent="0.25">
      <c r="D56" s="31"/>
      <c r="E56" s="32"/>
      <c r="F56" s="31"/>
      <c r="G56" s="31"/>
      <c r="H56" s="31"/>
    </row>
    <row r="57" spans="4:8" ht="15" x14ac:dyDescent="0.25">
      <c r="D57" s="31"/>
      <c r="E57" s="32"/>
      <c r="F57" s="31"/>
      <c r="G57" s="31"/>
      <c r="H57" s="31"/>
    </row>
    <row r="58" spans="4:8" ht="15" x14ac:dyDescent="0.25">
      <c r="D58" s="31"/>
      <c r="E58" s="32"/>
      <c r="F58" s="31"/>
      <c r="G58" s="31"/>
      <c r="H58" s="31"/>
    </row>
    <row r="59" spans="4:8" ht="15" x14ac:dyDescent="0.25">
      <c r="D59" s="31"/>
      <c r="E59" s="32"/>
      <c r="F59" s="31"/>
      <c r="G59" s="31"/>
      <c r="H59" s="31"/>
    </row>
  </sheetData>
  <mergeCells count="12">
    <mergeCell ref="B34:B37"/>
    <mergeCell ref="E34:E37"/>
    <mergeCell ref="F34:G34"/>
    <mergeCell ref="F36:G36"/>
    <mergeCell ref="E42:H42"/>
    <mergeCell ref="E52:G52"/>
    <mergeCell ref="E53:G53"/>
    <mergeCell ref="E43:H43"/>
    <mergeCell ref="E46:G47"/>
    <mergeCell ref="H46:H47"/>
    <mergeCell ref="E50:G50"/>
    <mergeCell ref="E51:G51"/>
  </mergeCells>
  <conditionalFormatting sqref="A2">
    <cfRule type="timePeriod" dxfId="1" priority="1" timePeriod="thisMonth">
      <formula>AND(MONTH(A2)=MONTH(TODAY()),YEAR(A2)=YEAR(TODAY()))</formula>
    </cfRule>
    <cfRule type="timePeriod" dxfId="0" priority="2" timePeriod="yesterday">
      <formula>FLOOR(A2,1)=TODAY()-1</formula>
    </cfRule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18" sqref="D18"/>
    </sheetView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Consignas</vt:lpstr>
      <vt:lpstr>Tabla1</vt:lpstr>
      <vt:lpstr>Hoja2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Cecilia</dc:creator>
  <cp:lastModifiedBy>Ceci</cp:lastModifiedBy>
  <dcterms:created xsi:type="dcterms:W3CDTF">2019-08-16T00:49:15Z</dcterms:created>
  <dcterms:modified xsi:type="dcterms:W3CDTF">2022-04-29T17:55:54Z</dcterms:modified>
</cp:coreProperties>
</file>