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Hoja1!$B$5:$F$18</definedName>
  </definedNames>
  <calcPr calcId="124519"/>
</workbook>
</file>

<file path=xl/calcChain.xml><?xml version="1.0" encoding="utf-8"?>
<calcChain xmlns="http://schemas.openxmlformats.org/spreadsheetml/2006/main">
  <c r="G18" i="1"/>
  <c r="G17"/>
  <c r="G16"/>
  <c r="G15"/>
  <c r="G14"/>
  <c r="G13"/>
  <c r="G12"/>
  <c r="G11"/>
  <c r="G10"/>
  <c r="G8"/>
  <c r="G9"/>
  <c r="G7"/>
  <c r="G6"/>
  <c r="H19"/>
  <c r="I16" s="1"/>
  <c r="G30"/>
  <c r="G28"/>
  <c r="I23"/>
  <c r="I6" l="1"/>
  <c r="I10"/>
  <c r="I14"/>
  <c r="I15"/>
  <c r="I18"/>
  <c r="I17"/>
  <c r="I9"/>
  <c r="I13"/>
  <c r="I8"/>
  <c r="I12"/>
  <c r="I7"/>
  <c r="I11"/>
</calcChain>
</file>

<file path=xl/sharedStrings.xml><?xml version="1.0" encoding="utf-8"?>
<sst xmlns="http://schemas.openxmlformats.org/spreadsheetml/2006/main" count="40" uniqueCount="33">
  <si>
    <t>PROYECTOS MINEROS ARGENTINA 2022</t>
  </si>
  <si>
    <t>Nombre</t>
  </si>
  <si>
    <t>Ubicación</t>
  </si>
  <si>
    <t>Tipo de explotación</t>
  </si>
  <si>
    <t>Ganancias por año</t>
  </si>
  <si>
    <t>Ajedrés</t>
  </si>
  <si>
    <t>Cerro Moro</t>
  </si>
  <si>
    <t>Cerro Negro</t>
  </si>
  <si>
    <t>Cerro Vanguardia</t>
  </si>
  <si>
    <t>Don Nicolás</t>
  </si>
  <si>
    <t>Gualcamayo</t>
  </si>
  <si>
    <t>Farallón Negro</t>
  </si>
  <si>
    <t>Veladero</t>
  </si>
  <si>
    <t>Manantial Espejo</t>
  </si>
  <si>
    <t>Mina Martha</t>
  </si>
  <si>
    <t>Puna Operation</t>
  </si>
  <si>
    <t xml:space="preserve">San Josè </t>
  </si>
  <si>
    <t>Aguilar</t>
  </si>
  <si>
    <t>Jujuy</t>
  </si>
  <si>
    <t>Salta</t>
  </si>
  <si>
    <t>Río Negro</t>
  </si>
  <si>
    <t>San Juan</t>
  </si>
  <si>
    <t>Catamarca</t>
  </si>
  <si>
    <t>Santa Cruz</t>
  </si>
  <si>
    <t>Cielo Abierto</t>
  </si>
  <si>
    <t>Subterránea</t>
  </si>
  <si>
    <t>Vida útil (años)</t>
  </si>
  <si>
    <t>Promedio de vida útil en las minas</t>
  </si>
  <si>
    <t>Tipos de explotación</t>
  </si>
  <si>
    <t>Toneladas de mineral explotado</t>
  </si>
  <si>
    <t>Porcentaje de mineral explotado en cada proyecto</t>
  </si>
  <si>
    <t>Regalías</t>
  </si>
  <si>
    <t>Valor de regalías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</si>
</sst>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8" formatCode="_ [$$-2C0A]\ * #,##0.00_ ;_ [$$-2C0A]\ * \-#,##0.00_ ;_ [$$-2C0A]\ * &quot;-&quot;??_ ;_ @_ 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mbria"/>
      <family val="1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39BF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E440A9"/>
        <bgColor indexed="64"/>
      </patternFill>
    </fill>
    <fill>
      <patternFill patternType="solid">
        <fgColor rgb="FFEA86D5"/>
        <bgColor indexed="64"/>
      </patternFill>
    </fill>
  </fills>
  <borders count="29">
    <border>
      <left/>
      <right/>
      <top/>
      <bottom/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/>
      <right/>
      <top style="thin">
        <color theme="5" tint="-0.249977111117893"/>
      </top>
      <bottom style="thin">
        <color theme="5" tint="-0.249977111117893"/>
      </bottom>
      <diagonal/>
    </border>
    <border>
      <left/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/>
      <right/>
      <top style="thin">
        <color theme="5" tint="-0.249977111117893"/>
      </top>
      <bottom/>
      <diagonal/>
    </border>
    <border>
      <left/>
      <right/>
      <top/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/>
      <diagonal/>
    </border>
    <border>
      <left style="thin">
        <color theme="5" tint="-0.249977111117893"/>
      </left>
      <right style="thin">
        <color theme="5" tint="-0.249977111117893"/>
      </right>
      <top/>
      <bottom/>
      <diagonal/>
    </border>
    <border>
      <left style="thin">
        <color theme="5" tint="-0.249977111117893"/>
      </left>
      <right style="thin">
        <color theme="5" tint="-0.249977111117893"/>
      </right>
      <top/>
      <bottom style="thin">
        <color theme="5" tint="-0.249977111117893"/>
      </bottom>
      <diagonal/>
    </border>
    <border>
      <left style="medium">
        <color theme="5" tint="-0.249977111117893"/>
      </left>
      <right/>
      <top/>
      <bottom style="thin">
        <color theme="5" tint="-0.249977111117893"/>
      </bottom>
      <diagonal/>
    </border>
    <border>
      <left style="medium">
        <color theme="5" tint="-0.249977111117893"/>
      </left>
      <right/>
      <top/>
      <bottom/>
      <diagonal/>
    </border>
    <border>
      <left/>
      <right style="medium">
        <color theme="5" tint="-0.249977111117893"/>
      </right>
      <top/>
      <bottom/>
      <diagonal/>
    </border>
    <border>
      <left style="medium">
        <color theme="5" tint="-0.249977111117893"/>
      </left>
      <right/>
      <top/>
      <bottom style="medium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/>
      <bottom style="medium">
        <color theme="5" tint="-0.249977111117893"/>
      </bottom>
      <diagonal/>
    </border>
    <border>
      <left/>
      <right/>
      <top/>
      <bottom style="medium">
        <color theme="5" tint="-0.249977111117893"/>
      </bottom>
      <diagonal/>
    </border>
    <border>
      <left/>
      <right style="medium">
        <color theme="5" tint="-0.249977111117893"/>
      </right>
      <top/>
      <bottom style="medium">
        <color theme="5" tint="-0.249977111117893"/>
      </bottom>
      <diagonal/>
    </border>
    <border>
      <left style="medium">
        <color theme="5" tint="-0.249977111117893"/>
      </left>
      <right/>
      <top style="medium">
        <color theme="5" tint="-0.249977111117893"/>
      </top>
      <bottom/>
      <diagonal/>
    </border>
    <border>
      <left/>
      <right style="medium">
        <color theme="5" tint="-0.249977111117893"/>
      </right>
      <top style="medium">
        <color theme="5" tint="-0.249977111117893"/>
      </top>
      <bottom/>
      <diagonal/>
    </border>
    <border>
      <left style="medium">
        <color theme="5" tint="-0.249977111117893"/>
      </left>
      <right style="medium">
        <color theme="5" tint="-0.249977111117893"/>
      </right>
      <top style="medium">
        <color theme="5" tint="-0.249977111117893"/>
      </top>
      <bottom/>
      <diagonal/>
    </border>
    <border>
      <left style="medium">
        <color theme="5" tint="-0.249977111117893"/>
      </left>
      <right style="medium">
        <color theme="5" tint="-0.249977111117893"/>
      </right>
      <top/>
      <bottom style="medium">
        <color theme="5" tint="-0.249977111117893"/>
      </bottom>
      <diagonal/>
    </border>
    <border>
      <left/>
      <right/>
      <top style="medium">
        <color theme="5" tint="-0.249977111117893"/>
      </top>
      <bottom/>
      <diagonal/>
    </border>
    <border>
      <left style="medium">
        <color theme="5" tint="-0.249977111117893"/>
      </left>
      <right/>
      <top style="thin">
        <color theme="5" tint="-0.249977111117893"/>
      </top>
      <bottom style="thin">
        <color theme="5" tint="-0.249977111117893"/>
      </bottom>
      <diagonal/>
    </border>
    <border>
      <left style="medium">
        <color theme="5" tint="-0.249977111117893"/>
      </left>
      <right/>
      <top style="thin">
        <color theme="5" tint="-0.249977111117893"/>
      </top>
      <bottom/>
      <diagonal/>
    </border>
    <border>
      <left style="thin">
        <color theme="5" tint="-0.249977111117893"/>
      </left>
      <right style="medium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medium">
        <color theme="5" tint="-0.249977111117893"/>
      </left>
      <right/>
      <top style="medium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medium">
        <color theme="5" tint="-0.249977111117893"/>
      </top>
      <bottom style="thin">
        <color theme="5" tint="-0.249977111117893"/>
      </bottom>
      <diagonal/>
    </border>
    <border>
      <left/>
      <right/>
      <top style="medium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medium">
        <color theme="5" tint="-0.249977111117893"/>
      </right>
      <top style="medium">
        <color theme="5" tint="-0.249977111117893"/>
      </top>
      <bottom style="thin">
        <color theme="5" tint="-0.249977111117893"/>
      </bottom>
      <diagonal/>
    </border>
    <border>
      <left/>
      <right style="thin">
        <color theme="5" tint="-0.249977111117893"/>
      </right>
      <top style="thin">
        <color theme="5" tint="-0.249977111117893"/>
      </top>
      <bottom style="medium">
        <color theme="5" tint="-0.249977111117893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/>
    <xf numFmtId="168" fontId="0" fillId="3" borderId="0" xfId="0" applyNumberFormat="1" applyFill="1" applyBorder="1" applyAlignment="1">
      <alignment horizontal="center" vertical="center"/>
    </xf>
    <xf numFmtId="168" fontId="0" fillId="3" borderId="5" xfId="0" applyNumberFormat="1" applyFill="1" applyBorder="1" applyAlignment="1">
      <alignment horizontal="center" vertical="center"/>
    </xf>
    <xf numFmtId="0" fontId="0" fillId="3" borderId="7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0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0" fillId="3" borderId="13" xfId="0" applyFill="1" applyBorder="1" applyAlignment="1">
      <alignment horizontal="left" vertical="center"/>
    </xf>
    <xf numFmtId="0" fontId="0" fillId="3" borderId="13" xfId="0" applyFill="1" applyBorder="1" applyAlignment="1">
      <alignment horizontal="center" vertical="center"/>
    </xf>
    <xf numFmtId="168" fontId="0" fillId="3" borderId="14" xfId="0" applyNumberFormat="1" applyFill="1" applyBorder="1" applyAlignment="1">
      <alignment horizontal="center" vertical="center"/>
    </xf>
    <xf numFmtId="0" fontId="0" fillId="3" borderId="6" xfId="0" applyFill="1" applyBorder="1" applyAlignment="1">
      <alignment horizontal="left" vertical="center"/>
    </xf>
    <xf numFmtId="0" fontId="0" fillId="3" borderId="6" xfId="0" applyFill="1" applyBorder="1" applyAlignment="1">
      <alignment horizontal="center" vertical="center"/>
    </xf>
    <xf numFmtId="168" fontId="0" fillId="3" borderId="4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168" fontId="0" fillId="3" borderId="2" xfId="0" applyNumberFormat="1" applyFill="1" applyBorder="1" applyAlignment="1">
      <alignment horizontal="center" vertical="center"/>
    </xf>
    <xf numFmtId="1" fontId="0" fillId="7" borderId="18" xfId="0" applyNumberFormat="1" applyFill="1" applyBorder="1" applyAlignment="1">
      <alignment horizontal="center" vertical="center"/>
    </xf>
    <xf numFmtId="1" fontId="0" fillId="7" borderId="19" xfId="0" applyNumberFormat="1" applyFill="1" applyBorder="1" applyAlignment="1">
      <alignment horizontal="center" vertical="center"/>
    </xf>
    <xf numFmtId="0" fontId="0" fillId="6" borderId="16" xfId="0" applyFont="1" applyFill="1" applyBorder="1" applyAlignment="1">
      <alignment horizontal="center" vertical="center"/>
    </xf>
    <xf numFmtId="0" fontId="0" fillId="6" borderId="17" xfId="0" applyFont="1" applyFill="1" applyBorder="1" applyAlignment="1">
      <alignment horizontal="center" vertical="center"/>
    </xf>
    <xf numFmtId="0" fontId="0" fillId="6" borderId="12" xfId="0" applyFont="1" applyFill="1" applyBorder="1" applyAlignment="1">
      <alignment horizontal="center" vertical="center"/>
    </xf>
    <xf numFmtId="0" fontId="0" fillId="6" borderId="15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/>
    </xf>
    <xf numFmtId="0" fontId="2" fillId="8" borderId="17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5" borderId="0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0" fillId="3" borderId="2" xfId="0" applyNumberFormat="1" applyFill="1" applyBorder="1" applyAlignment="1">
      <alignment horizontal="center" vertical="center"/>
    </xf>
    <xf numFmtId="0" fontId="0" fillId="3" borderId="0" xfId="0" applyNumberFormat="1" applyFill="1" applyBorder="1" applyAlignment="1">
      <alignment horizontal="center" vertical="center"/>
    </xf>
    <xf numFmtId="0" fontId="0" fillId="3" borderId="4" xfId="0" applyNumberFormat="1" applyFill="1" applyBorder="1" applyAlignment="1">
      <alignment horizontal="center" vertical="center"/>
    </xf>
    <xf numFmtId="0" fontId="0" fillId="3" borderId="5" xfId="0" applyNumberFormat="1" applyFill="1" applyBorder="1" applyAlignment="1">
      <alignment horizontal="center" vertical="center"/>
    </xf>
    <xf numFmtId="0" fontId="0" fillId="3" borderId="14" xfId="0" applyNumberForma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3" borderId="0" xfId="0" applyFill="1"/>
    <xf numFmtId="0" fontId="3" fillId="5" borderId="10" xfId="0" applyFont="1" applyFill="1" applyBorder="1" applyAlignment="1">
      <alignment horizontal="center" vertical="center"/>
    </xf>
    <xf numFmtId="0" fontId="0" fillId="3" borderId="21" xfId="0" applyFill="1" applyBorder="1" applyAlignment="1">
      <alignment horizontal="left" vertical="center"/>
    </xf>
    <xf numFmtId="0" fontId="0" fillId="3" borderId="22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3" fillId="5" borderId="12" xfId="0" applyFont="1" applyFill="1" applyBorder="1" applyAlignment="1">
      <alignment horizontal="center" vertical="center"/>
    </xf>
    <xf numFmtId="9" fontId="0" fillId="3" borderId="23" xfId="0" applyNumberFormat="1" applyFill="1" applyBorder="1"/>
    <xf numFmtId="0" fontId="0" fillId="2" borderId="0" xfId="0" applyFill="1" applyAlignment="1"/>
    <xf numFmtId="0" fontId="0" fillId="4" borderId="24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0" fillId="0" borderId="0" xfId="0" applyBorder="1"/>
    <xf numFmtId="0" fontId="0" fillId="0" borderId="0" xfId="0" applyBorder="1" applyAlignment="1"/>
    <xf numFmtId="2" fontId="0" fillId="3" borderId="0" xfId="0" applyNumberFormat="1" applyFill="1" applyAlignment="1">
      <alignment horizontal="center" vertical="center"/>
    </xf>
    <xf numFmtId="2" fontId="0" fillId="3" borderId="4" xfId="0" applyNumberFormat="1" applyFill="1" applyBorder="1" applyAlignment="1">
      <alignment horizontal="center" vertical="center"/>
    </xf>
    <xf numFmtId="2" fontId="0" fillId="3" borderId="3" xfId="0" applyNumberFormat="1" applyFill="1" applyBorder="1" applyAlignment="1">
      <alignment horizontal="center" vertical="center"/>
    </xf>
    <xf numFmtId="2" fontId="0" fillId="3" borderId="0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2" fontId="0" fillId="3" borderId="2" xfId="0" applyNumberFormat="1" applyFill="1" applyBorder="1" applyAlignment="1">
      <alignment horizontal="center" vertical="center"/>
    </xf>
    <xf numFmtId="2" fontId="0" fillId="3" borderId="28" xfId="0" applyNumberFormat="1" applyFill="1" applyBorder="1" applyAlignment="1">
      <alignment horizontal="center" vertical="center"/>
    </xf>
    <xf numFmtId="168" fontId="0" fillId="3" borderId="1" xfId="0" applyNumberFormat="1" applyFill="1" applyBorder="1"/>
    <xf numFmtId="168" fontId="0" fillId="3" borderId="20" xfId="1" applyNumberFormat="1" applyFont="1" applyFill="1" applyBorder="1"/>
    <xf numFmtId="168" fontId="0" fillId="3" borderId="6" xfId="0" applyNumberForma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EA86D5"/>
      <color rgb="FFE440A9"/>
      <color rgb="FFFFCCFF"/>
      <color rgb="FFF39BF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s-ES"/>
              <a:t>Vida útil de</a:t>
            </a:r>
            <a:r>
              <a:rPr lang="es-ES" baseline="0"/>
              <a:t> Proyectos Mineros</a:t>
            </a:r>
            <a:endParaRPr lang="es-ES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Hoja1!$E$5</c:f>
              <c:strCache>
                <c:ptCount val="1"/>
                <c:pt idx="0">
                  <c:v>Vida útil (años)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cat>
            <c:strRef>
              <c:f>Hoja1!$B$6:$B$18</c:f>
              <c:strCache>
                <c:ptCount val="13"/>
                <c:pt idx="0">
                  <c:v>Ajedrés</c:v>
                </c:pt>
                <c:pt idx="1">
                  <c:v>Cerro Moro</c:v>
                </c:pt>
                <c:pt idx="2">
                  <c:v>Cerro Negro</c:v>
                </c:pt>
                <c:pt idx="3">
                  <c:v>Cerro Vanguardia</c:v>
                </c:pt>
                <c:pt idx="4">
                  <c:v>Don Nicolás</c:v>
                </c:pt>
                <c:pt idx="5">
                  <c:v>Farallón Negro</c:v>
                </c:pt>
                <c:pt idx="6">
                  <c:v>Gualcamayo</c:v>
                </c:pt>
                <c:pt idx="7">
                  <c:v>Veladero</c:v>
                </c:pt>
                <c:pt idx="8">
                  <c:v>Manantial Espejo</c:v>
                </c:pt>
                <c:pt idx="9">
                  <c:v>Mina Martha</c:v>
                </c:pt>
                <c:pt idx="10">
                  <c:v>Puna Operation</c:v>
                </c:pt>
                <c:pt idx="11">
                  <c:v>San Josè </c:v>
                </c:pt>
                <c:pt idx="12">
                  <c:v>Aguilar</c:v>
                </c:pt>
              </c:strCache>
            </c:strRef>
          </c:cat>
          <c:val>
            <c:numRef>
              <c:f>Hoja1!$E$6:$E$18</c:f>
              <c:numCache>
                <c:formatCode>General</c:formatCode>
                <c:ptCount val="13"/>
                <c:pt idx="0">
                  <c:v>15</c:v>
                </c:pt>
                <c:pt idx="1">
                  <c:v>20</c:v>
                </c:pt>
                <c:pt idx="2">
                  <c:v>26</c:v>
                </c:pt>
                <c:pt idx="3">
                  <c:v>35</c:v>
                </c:pt>
                <c:pt idx="4">
                  <c:v>41</c:v>
                </c:pt>
                <c:pt idx="5">
                  <c:v>12</c:v>
                </c:pt>
                <c:pt idx="6">
                  <c:v>56</c:v>
                </c:pt>
                <c:pt idx="7">
                  <c:v>48</c:v>
                </c:pt>
                <c:pt idx="8">
                  <c:v>63</c:v>
                </c:pt>
                <c:pt idx="9">
                  <c:v>12</c:v>
                </c:pt>
                <c:pt idx="10">
                  <c:v>20</c:v>
                </c:pt>
                <c:pt idx="11">
                  <c:v>21</c:v>
                </c:pt>
                <c:pt idx="12">
                  <c:v>23</c:v>
                </c:pt>
              </c:numCache>
            </c:numRef>
          </c:val>
        </c:ser>
        <c:axId val="64221184"/>
        <c:axId val="64222720"/>
      </c:barChart>
      <c:catAx>
        <c:axId val="64221184"/>
        <c:scaling>
          <c:orientation val="minMax"/>
        </c:scaling>
        <c:axPos val="b"/>
        <c:tickLblPos val="nextTo"/>
        <c:crossAx val="64222720"/>
        <c:crosses val="autoZero"/>
        <c:auto val="1"/>
        <c:lblAlgn val="ctr"/>
        <c:lblOffset val="100"/>
      </c:catAx>
      <c:valAx>
        <c:axId val="64222720"/>
        <c:scaling>
          <c:orientation val="minMax"/>
        </c:scaling>
        <c:axPos val="l"/>
        <c:majorGridlines/>
        <c:numFmt formatCode="General" sourceLinked="1"/>
        <c:tickLblPos val="nextTo"/>
        <c:crossAx val="6422118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12"/>
  <c:chart>
    <c:title>
      <c:layout/>
    </c:title>
    <c:plotArea>
      <c:layout/>
      <c:pieChart>
        <c:varyColors val="1"/>
        <c:ser>
          <c:idx val="0"/>
          <c:order val="0"/>
          <c:tx>
            <c:strRef>
              <c:f>Hoja1!$I$5</c:f>
              <c:strCache>
                <c:ptCount val="1"/>
                <c:pt idx="0">
                  <c:v>Porcentaje de mineral explotado en cada proyecto</c:v>
                </c:pt>
              </c:strCache>
            </c:strRef>
          </c:tx>
          <c:cat>
            <c:strRef>
              <c:f>Hoja1!$B$6:$B$18</c:f>
              <c:strCache>
                <c:ptCount val="13"/>
                <c:pt idx="0">
                  <c:v>Ajedrés</c:v>
                </c:pt>
                <c:pt idx="1">
                  <c:v>Cerro Moro</c:v>
                </c:pt>
                <c:pt idx="2">
                  <c:v>Cerro Negro</c:v>
                </c:pt>
                <c:pt idx="3">
                  <c:v>Cerro Vanguardia</c:v>
                </c:pt>
                <c:pt idx="4">
                  <c:v>Don Nicolás</c:v>
                </c:pt>
                <c:pt idx="5">
                  <c:v>Farallón Negro</c:v>
                </c:pt>
                <c:pt idx="6">
                  <c:v>Gualcamayo</c:v>
                </c:pt>
                <c:pt idx="7">
                  <c:v>Veladero</c:v>
                </c:pt>
                <c:pt idx="8">
                  <c:v>Manantial Espejo</c:v>
                </c:pt>
                <c:pt idx="9">
                  <c:v>Mina Martha</c:v>
                </c:pt>
                <c:pt idx="10">
                  <c:v>Puna Operation</c:v>
                </c:pt>
                <c:pt idx="11">
                  <c:v>San Josè </c:v>
                </c:pt>
                <c:pt idx="12">
                  <c:v>Aguilar</c:v>
                </c:pt>
              </c:strCache>
            </c:strRef>
          </c:cat>
          <c:val>
            <c:numRef>
              <c:f>Hoja1!$I$6:$I$18</c:f>
              <c:numCache>
                <c:formatCode>0%</c:formatCode>
                <c:ptCount val="13"/>
                <c:pt idx="0">
                  <c:v>0.14370801810271835</c:v>
                </c:pt>
                <c:pt idx="1">
                  <c:v>0.11900720596792408</c:v>
                </c:pt>
                <c:pt idx="2">
                  <c:v>7.3165706543425746E-2</c:v>
                </c:pt>
                <c:pt idx="3">
                  <c:v>7.3203702327099759E-2</c:v>
                </c:pt>
                <c:pt idx="4">
                  <c:v>2.5623684840143771E-2</c:v>
                </c:pt>
                <c:pt idx="5">
                  <c:v>2.5639561848525502E-2</c:v>
                </c:pt>
                <c:pt idx="6">
                  <c:v>0.15458112906520471</c:v>
                </c:pt>
                <c:pt idx="7">
                  <c:v>0.11964878550389277</c:v>
                </c:pt>
                <c:pt idx="8">
                  <c:v>7.316569066433222E-2</c:v>
                </c:pt>
                <c:pt idx="9">
                  <c:v>3.797404840289665E-2</c:v>
                </c:pt>
                <c:pt idx="10">
                  <c:v>3.9451325703975311E-2</c:v>
                </c:pt>
                <c:pt idx="11">
                  <c:v>4.1536476999705654E-2</c:v>
                </c:pt>
                <c:pt idx="12">
                  <c:v>7.3294664030155443E-2</c:v>
                </c:pt>
              </c:numCache>
            </c:numRef>
          </c:val>
        </c:ser>
        <c:dLbls>
          <c:dLblPos val="inEnd"/>
          <c:showVal val="1"/>
        </c:dLbls>
        <c:firstSliceAng val="0"/>
      </c:pieChart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20</xdr:row>
      <xdr:rowOff>114300</xdr:rowOff>
    </xdr:from>
    <xdr:to>
      <xdr:col>5</xdr:col>
      <xdr:colOff>1038225</xdr:colOff>
      <xdr:row>35</xdr:row>
      <xdr:rowOff>9525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495300</xdr:colOff>
      <xdr:row>36</xdr:row>
      <xdr:rowOff>19050</xdr:rowOff>
    </xdr:from>
    <xdr:to>
      <xdr:col>5</xdr:col>
      <xdr:colOff>1000125</xdr:colOff>
      <xdr:row>50</xdr:row>
      <xdr:rowOff>95250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30"/>
  <sheetViews>
    <sheetView tabSelected="1" topLeftCell="A29" workbookViewId="0">
      <selection activeCell="B2" sqref="B2:I4"/>
    </sheetView>
  </sheetViews>
  <sheetFormatPr baseColWidth="10" defaultRowHeight="15"/>
  <cols>
    <col min="2" max="2" width="17.140625" customWidth="1"/>
    <col min="4" max="4" width="18.28515625" customWidth="1"/>
    <col min="5" max="5" width="14.140625" customWidth="1"/>
    <col min="6" max="6" width="18.140625" customWidth="1"/>
    <col min="7" max="7" width="32.5703125" customWidth="1"/>
    <col min="8" max="8" width="47" customWidth="1"/>
    <col min="9" max="9" width="31.42578125" customWidth="1"/>
    <col min="10" max="10" width="49.7109375" customWidth="1"/>
    <col min="12" max="12" width="14.42578125" customWidth="1"/>
  </cols>
  <sheetData>
    <row r="1" spans="2:12">
      <c r="I1" s="56"/>
    </row>
    <row r="2" spans="2:12">
      <c r="B2" s="43" t="s">
        <v>0</v>
      </c>
      <c r="C2" s="34"/>
      <c r="D2" s="34"/>
      <c r="E2" s="34"/>
      <c r="F2" s="34"/>
      <c r="G2" s="34"/>
      <c r="H2" s="34"/>
      <c r="I2" s="34"/>
      <c r="J2" s="55"/>
      <c r="K2" s="57"/>
      <c r="L2" s="2"/>
    </row>
    <row r="3" spans="2:12">
      <c r="B3" s="43"/>
      <c r="C3" s="34"/>
      <c r="D3" s="34"/>
      <c r="E3" s="34"/>
      <c r="F3" s="34"/>
      <c r="G3" s="34"/>
      <c r="H3" s="34"/>
      <c r="I3" s="34"/>
      <c r="J3" s="55"/>
      <c r="K3" s="57"/>
      <c r="L3" s="2"/>
    </row>
    <row r="4" spans="2:12" ht="15.75" thickBot="1">
      <c r="B4" s="47"/>
      <c r="C4" s="35"/>
      <c r="D4" s="35"/>
      <c r="E4" s="35"/>
      <c r="F4" s="35"/>
      <c r="G4" s="35"/>
      <c r="H4" s="35"/>
      <c r="I4" s="35"/>
      <c r="J4" s="55"/>
      <c r="K4" s="2"/>
      <c r="L4" s="2"/>
    </row>
    <row r="5" spans="2:12">
      <c r="B5" s="50" t="s">
        <v>1</v>
      </c>
      <c r="C5" s="51" t="s">
        <v>2</v>
      </c>
      <c r="D5" s="52" t="s">
        <v>3</v>
      </c>
      <c r="E5" s="51" t="s">
        <v>26</v>
      </c>
      <c r="F5" s="52" t="s">
        <v>4</v>
      </c>
      <c r="G5" s="41" t="s">
        <v>31</v>
      </c>
      <c r="H5" s="53" t="s">
        <v>29</v>
      </c>
      <c r="I5" s="54" t="s">
        <v>30</v>
      </c>
      <c r="J5" s="49"/>
    </row>
    <row r="6" spans="2:12">
      <c r="B6" s="44" t="s">
        <v>5</v>
      </c>
      <c r="C6" s="17" t="s">
        <v>18</v>
      </c>
      <c r="D6" s="36">
        <v>1</v>
      </c>
      <c r="E6" s="18">
        <v>15</v>
      </c>
      <c r="F6" s="19">
        <v>6325265236</v>
      </c>
      <c r="G6" s="65">
        <f>F6-G19</f>
        <v>6325115236</v>
      </c>
      <c r="H6" s="59">
        <v>895963852</v>
      </c>
      <c r="I6" s="48">
        <f>((H6*100%)/H19)</f>
        <v>0.14370801810271835</v>
      </c>
    </row>
    <row r="7" spans="2:12">
      <c r="B7" s="44" t="s">
        <v>6</v>
      </c>
      <c r="C7" s="17" t="s">
        <v>19</v>
      </c>
      <c r="D7" s="36">
        <v>1</v>
      </c>
      <c r="E7" s="18">
        <v>20</v>
      </c>
      <c r="F7" s="19">
        <v>6523659647</v>
      </c>
      <c r="G7" s="65">
        <f>F7-G19</f>
        <v>6523509647</v>
      </c>
      <c r="H7" s="60">
        <v>741963852</v>
      </c>
      <c r="I7" s="48">
        <f>((H7*100%)/H19)</f>
        <v>0.11900720596792408</v>
      </c>
    </row>
    <row r="8" spans="2:12">
      <c r="B8" s="44" t="s">
        <v>7</v>
      </c>
      <c r="C8" s="17" t="s">
        <v>20</v>
      </c>
      <c r="D8" s="36">
        <v>2</v>
      </c>
      <c r="E8" s="18">
        <v>26</v>
      </c>
      <c r="F8" s="19">
        <v>8965236412</v>
      </c>
      <c r="G8" s="65">
        <f>F8-G19</f>
        <v>8965086412</v>
      </c>
      <c r="H8" s="61">
        <v>456159852</v>
      </c>
      <c r="I8" s="48">
        <f>((H8*100%)/H19)</f>
        <v>7.3165706543425746E-2</v>
      </c>
    </row>
    <row r="9" spans="2:12">
      <c r="B9" s="9" t="s">
        <v>8</v>
      </c>
      <c r="C9" s="5" t="s">
        <v>20</v>
      </c>
      <c r="D9" s="37">
        <v>1</v>
      </c>
      <c r="E9" s="7">
        <v>35</v>
      </c>
      <c r="F9" s="3">
        <v>9452632514</v>
      </c>
      <c r="G9" s="65">
        <f>F9-G19</f>
        <v>9452482514</v>
      </c>
      <c r="H9" s="60">
        <v>456396741</v>
      </c>
      <c r="I9" s="48">
        <f>((H9*100%)/H19)</f>
        <v>7.3203702327099759E-2</v>
      </c>
    </row>
    <row r="10" spans="2:12">
      <c r="B10" s="45" t="s">
        <v>9</v>
      </c>
      <c r="C10" s="14" t="s">
        <v>21</v>
      </c>
      <c r="D10" s="38">
        <v>2</v>
      </c>
      <c r="E10" s="15">
        <v>41</v>
      </c>
      <c r="F10" s="16">
        <v>6458754152</v>
      </c>
      <c r="G10" s="65">
        <f>F10-G19</f>
        <v>6458604152</v>
      </c>
      <c r="H10" s="62">
        <v>159753754</v>
      </c>
      <c r="I10" s="48">
        <f>((H10*100%)/H19)</f>
        <v>2.5623684840143771E-2</v>
      </c>
    </row>
    <row r="11" spans="2:12">
      <c r="B11" s="44" t="s">
        <v>11</v>
      </c>
      <c r="C11" s="17" t="s">
        <v>19</v>
      </c>
      <c r="D11" s="36">
        <v>2</v>
      </c>
      <c r="E11" s="18">
        <v>12</v>
      </c>
      <c r="F11" s="19">
        <v>3521796852</v>
      </c>
      <c r="G11" s="65">
        <f>F11-G19</f>
        <v>3521646852</v>
      </c>
      <c r="H11" s="61">
        <v>159852741</v>
      </c>
      <c r="I11" s="48">
        <f>((H11*100%)/H19)</f>
        <v>2.5639561848525502E-2</v>
      </c>
    </row>
    <row r="12" spans="2:12">
      <c r="B12" s="44" t="s">
        <v>10</v>
      </c>
      <c r="C12" s="17" t="s">
        <v>21</v>
      </c>
      <c r="D12" s="36">
        <v>2</v>
      </c>
      <c r="E12" s="18">
        <v>56</v>
      </c>
      <c r="F12" s="19">
        <v>7854263514</v>
      </c>
      <c r="G12" s="65">
        <f>F12-G19</f>
        <v>7854113514</v>
      </c>
      <c r="H12" s="63">
        <v>963753489</v>
      </c>
      <c r="I12" s="48">
        <f>((H12*100%)/H19)</f>
        <v>0.15458112906520471</v>
      </c>
    </row>
    <row r="13" spans="2:12">
      <c r="B13" s="44" t="s">
        <v>12</v>
      </c>
      <c r="C13" s="17" t="s">
        <v>21</v>
      </c>
      <c r="D13" s="36">
        <v>1</v>
      </c>
      <c r="E13" s="18">
        <v>48</v>
      </c>
      <c r="F13" s="19">
        <v>6521451365</v>
      </c>
      <c r="G13" s="65">
        <f>F13-G19</f>
        <v>6521301365</v>
      </c>
      <c r="H13" s="63">
        <v>745963852</v>
      </c>
      <c r="I13" s="48">
        <f>((H13*100%)/H19)</f>
        <v>0.11964878550389277</v>
      </c>
    </row>
    <row r="14" spans="2:12">
      <c r="B14" s="46" t="s">
        <v>13</v>
      </c>
      <c r="C14" s="6" t="s">
        <v>22</v>
      </c>
      <c r="D14" s="39">
        <v>1</v>
      </c>
      <c r="E14" s="8">
        <v>63</v>
      </c>
      <c r="F14" s="4">
        <v>3452896745</v>
      </c>
      <c r="G14" s="65">
        <f>F14-G19</f>
        <v>3452746745</v>
      </c>
      <c r="H14" s="63">
        <v>456159753</v>
      </c>
      <c r="I14" s="48">
        <f>((H14*100%)/H19)</f>
        <v>7.316569066433222E-2</v>
      </c>
    </row>
    <row r="15" spans="2:12">
      <c r="B15" s="44" t="s">
        <v>14</v>
      </c>
      <c r="C15" s="17" t="s">
        <v>23</v>
      </c>
      <c r="D15" s="36">
        <v>2</v>
      </c>
      <c r="E15" s="18">
        <v>12</v>
      </c>
      <c r="F15" s="19">
        <v>4123965874</v>
      </c>
      <c r="G15" s="65">
        <f>F15-G19</f>
        <v>4123815874</v>
      </c>
      <c r="H15" s="61">
        <v>236753489</v>
      </c>
      <c r="I15" s="48">
        <f>((H15*100%)/H19)</f>
        <v>3.797404840289665E-2</v>
      </c>
    </row>
    <row r="16" spans="2:12">
      <c r="B16" s="46" t="s">
        <v>15</v>
      </c>
      <c r="C16" s="6" t="s">
        <v>22</v>
      </c>
      <c r="D16" s="39">
        <v>2</v>
      </c>
      <c r="E16" s="8">
        <v>20</v>
      </c>
      <c r="F16" s="4">
        <v>7854963852</v>
      </c>
      <c r="G16" s="65">
        <f>F16-G19</f>
        <v>7854813852</v>
      </c>
      <c r="H16" s="59">
        <v>245963741</v>
      </c>
      <c r="I16" s="48">
        <f>((H16*100%)/H19)</f>
        <v>3.9451325703975311E-2</v>
      </c>
    </row>
    <row r="17" spans="2:9">
      <c r="B17" s="46" t="s">
        <v>16</v>
      </c>
      <c r="C17" s="6" t="s">
        <v>18</v>
      </c>
      <c r="D17" s="39">
        <v>1</v>
      </c>
      <c r="E17" s="8">
        <v>21</v>
      </c>
      <c r="F17" s="4">
        <v>9852741963</v>
      </c>
      <c r="G17" s="65">
        <f>F17-G19</f>
        <v>9852591963</v>
      </c>
      <c r="H17" s="60">
        <v>258963852</v>
      </c>
      <c r="I17" s="48">
        <f>((H17*100%)/H19)</f>
        <v>4.1536476999705654E-2</v>
      </c>
    </row>
    <row r="18" spans="2:9" ht="15.75" thickBot="1">
      <c r="B18" s="10" t="s">
        <v>17</v>
      </c>
      <c r="C18" s="11" t="s">
        <v>19</v>
      </c>
      <c r="D18" s="40">
        <v>1</v>
      </c>
      <c r="E18" s="12">
        <v>23</v>
      </c>
      <c r="F18" s="13">
        <v>3123456789</v>
      </c>
      <c r="G18" s="67">
        <f>F18-G19</f>
        <v>3123306789</v>
      </c>
      <c r="H18" s="64">
        <v>456963852</v>
      </c>
      <c r="I18" s="48">
        <f>((H18*100%)/H19)</f>
        <v>7.3294664030155443E-2</v>
      </c>
    </row>
    <row r="19" spans="2:9">
      <c r="B19" s="1"/>
      <c r="C19" s="1"/>
      <c r="D19" s="1"/>
      <c r="E19" s="1"/>
      <c r="F19" s="42" t="s">
        <v>32</v>
      </c>
      <c r="G19" s="66">
        <v>150000</v>
      </c>
      <c r="H19" s="58">
        <f>SUM(H6:H18)</f>
        <v>6234612820</v>
      </c>
      <c r="I19" s="1"/>
    </row>
    <row r="22" spans="2:9" ht="15.75" thickBot="1"/>
    <row r="23" spans="2:9">
      <c r="G23" s="22" t="s">
        <v>27</v>
      </c>
      <c r="H23" s="23"/>
      <c r="I23" s="20">
        <f>AVERAGE(E6:E18)</f>
        <v>30.153846153846153</v>
      </c>
    </row>
    <row r="24" spans="2:9" ht="15.75" thickBot="1">
      <c r="G24" s="24"/>
      <c r="H24" s="25"/>
      <c r="I24" s="21"/>
    </row>
    <row r="25" spans="2:9" ht="15.75" thickBot="1"/>
    <row r="26" spans="2:9">
      <c r="G26" s="26" t="s">
        <v>28</v>
      </c>
      <c r="H26" s="27"/>
    </row>
    <row r="27" spans="2:9">
      <c r="G27" s="28" t="s">
        <v>24</v>
      </c>
      <c r="H27" s="29"/>
    </row>
    <row r="28" spans="2:9">
      <c r="G28" s="30">
        <f>COUNT(D6:D7,D9,D13,D14,D17,D18)</f>
        <v>7</v>
      </c>
      <c r="H28" s="31"/>
    </row>
    <row r="29" spans="2:9">
      <c r="G29" s="28" t="s">
        <v>25</v>
      </c>
      <c r="H29" s="29"/>
    </row>
    <row r="30" spans="2:9" ht="15.75" thickBot="1">
      <c r="G30" s="32">
        <f>COUNT(D8,D10,D11,D12,D15,D16)</f>
        <v>6</v>
      </c>
      <c r="H30" s="33"/>
    </row>
  </sheetData>
  <autoFilter ref="B5:H18"/>
  <mergeCells count="8">
    <mergeCell ref="G30:H30"/>
    <mergeCell ref="G29:H29"/>
    <mergeCell ref="B2:I4"/>
    <mergeCell ref="G26:H26"/>
    <mergeCell ref="G27:H27"/>
    <mergeCell ref="G28:H28"/>
    <mergeCell ref="I23:I24"/>
    <mergeCell ref="G23:H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Secundaria</dc:creator>
  <cp:lastModifiedBy>Secundaria</cp:lastModifiedBy>
  <dcterms:created xsi:type="dcterms:W3CDTF">2022-05-06T19:07:31Z</dcterms:created>
  <dcterms:modified xsi:type="dcterms:W3CDTF">2022-05-06T20:21:23Z</dcterms:modified>
</cp:coreProperties>
</file>