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0" i="1" l="1"/>
  <c r="M8" i="1"/>
  <c r="M9" i="1"/>
  <c r="M10" i="1"/>
  <c r="M11" i="1"/>
  <c r="M12" i="1"/>
  <c r="M7" i="1"/>
  <c r="L8" i="1"/>
  <c r="L9" i="1"/>
  <c r="L10" i="1"/>
  <c r="L11" i="1"/>
  <c r="L12" i="1"/>
  <c r="L7" i="1"/>
  <c r="F17" i="1"/>
  <c r="E17" i="1"/>
  <c r="D17" i="1"/>
  <c r="G14" i="1"/>
  <c r="E13" i="1"/>
  <c r="K9" i="1"/>
  <c r="K7" i="1"/>
  <c r="K8" i="1"/>
  <c r="K10" i="1"/>
  <c r="K11" i="1"/>
  <c r="K12" i="1"/>
</calcChain>
</file>

<file path=xl/sharedStrings.xml><?xml version="1.0" encoding="utf-8"?>
<sst xmlns="http://schemas.openxmlformats.org/spreadsheetml/2006/main" count="27" uniqueCount="25">
  <si>
    <t>SUCURSALES</t>
  </si>
  <si>
    <t>EMPLEADOS</t>
  </si>
  <si>
    <t>Enero</t>
  </si>
  <si>
    <t>Febrero</t>
  </si>
  <si>
    <t>Diciembre</t>
  </si>
  <si>
    <t xml:space="preserve">IMPORTE MAXIMO </t>
  </si>
  <si>
    <t>IMPORTE PROMEDIO</t>
  </si>
  <si>
    <t>IMPORTE MINIMO</t>
  </si>
  <si>
    <t>TOTAL DE IMPORTES</t>
  </si>
  <si>
    <t>SANTA CRUZ</t>
  </si>
  <si>
    <t>CHUBUT</t>
  </si>
  <si>
    <t>SAN JUAN</t>
  </si>
  <si>
    <t xml:space="preserve">NEUQUEN </t>
  </si>
  <si>
    <t>JUJUY</t>
  </si>
  <si>
    <t>CATAMARCA</t>
  </si>
  <si>
    <t>NO</t>
  </si>
  <si>
    <t>TALLERES ACTIVOS</t>
  </si>
  <si>
    <t xml:space="preserve">CANTIDAD DE SUCURSALES </t>
  </si>
  <si>
    <t>IMPORTES DURANTES LOS PRIMEROS AÑOS (DOLARES)</t>
  </si>
  <si>
    <t>TOTAL DE SUCURSALES</t>
  </si>
  <si>
    <t>TOAL DE EMPLEADOS</t>
  </si>
  <si>
    <t xml:space="preserve">% DE SUCUSALES </t>
  </si>
  <si>
    <t>GOLDEN MINIG</t>
  </si>
  <si>
    <t>% DE EMPLEADOS</t>
  </si>
  <si>
    <t>CANTIDAD DE TALLERES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</si>
</sst>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\ * #,##0.00_ ;_ &quot;$&quot;\ * \-#,##0.00_ ;_ &quot;$&quot;\ * &quot;-&quot;??_ ;_ @_ "/>
    <numFmt numFmtId="164" formatCode="[$$-409]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</a:t>
            </a:r>
            <a:r>
              <a:rPr lang="en-US" baseline="0"/>
              <a:t> </a:t>
            </a:r>
            <a:r>
              <a:rPr lang="en-US"/>
              <a:t> DE SUCURSALES EN EL</a:t>
            </a:r>
            <a:r>
              <a:rPr lang="en-US" baseline="0"/>
              <a:t> PAIS </a:t>
            </a:r>
            <a:r>
              <a:rPr lang="en-US"/>
              <a:t> 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Hoja1!$E$5</c:f>
              <c:strCache>
                <c:ptCount val="1"/>
                <c:pt idx="0">
                  <c:v>CANTIDAD DE SUCURSALES </c:v>
                </c:pt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Hoja1!$D$7:$D$12</c:f>
              <c:strCache>
                <c:ptCount val="6"/>
                <c:pt idx="0">
                  <c:v>SANTA CRUZ</c:v>
                </c:pt>
                <c:pt idx="1">
                  <c:v>CHUBUT</c:v>
                </c:pt>
                <c:pt idx="2">
                  <c:v>SAN JUAN</c:v>
                </c:pt>
                <c:pt idx="3">
                  <c:v>NEUQUEN </c:v>
                </c:pt>
                <c:pt idx="4">
                  <c:v>JUJUY</c:v>
                </c:pt>
                <c:pt idx="5">
                  <c:v>CATAMARCA</c:v>
                </c:pt>
              </c:strCache>
            </c:strRef>
          </c:cat>
          <c:val>
            <c:numRef>
              <c:f>Hoja1!$L$7:$L$12</c:f>
              <c:numCache>
                <c:formatCode>0.00%</c:formatCode>
                <c:ptCount val="6"/>
                <c:pt idx="0">
                  <c:v>0.18518518518518517</c:v>
                </c:pt>
                <c:pt idx="1">
                  <c:v>7.407407407407407E-2</c:v>
                </c:pt>
                <c:pt idx="2">
                  <c:v>0.14814814814814814</c:v>
                </c:pt>
                <c:pt idx="3">
                  <c:v>0.1111111111111111</c:v>
                </c:pt>
                <c:pt idx="4">
                  <c:v>0.25925925925925924</c:v>
                </c:pt>
                <c:pt idx="5">
                  <c:v>0.22222222222222221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IMP. DURANTE LOS PRIMEROS AÑOS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Hoja1!$H$6</c:f>
              <c:strCache>
                <c:ptCount val="1"/>
                <c:pt idx="0">
                  <c:v>Enero</c:v>
                </c:pt>
              </c:strCache>
            </c:strRef>
          </c:tx>
          <c:marker>
            <c:symbol val="none"/>
          </c:marker>
          <c:val>
            <c:numRef>
              <c:f>Hoja1!$H$7:$H$12</c:f>
              <c:numCache>
                <c:formatCode>[$$-409]#,##0.00</c:formatCode>
                <c:ptCount val="6"/>
                <c:pt idx="0">
                  <c:v>267</c:v>
                </c:pt>
                <c:pt idx="1">
                  <c:v>145</c:v>
                </c:pt>
                <c:pt idx="2">
                  <c:v>324</c:v>
                </c:pt>
                <c:pt idx="3">
                  <c:v>428</c:v>
                </c:pt>
                <c:pt idx="4">
                  <c:v>105.06</c:v>
                </c:pt>
                <c:pt idx="5">
                  <c:v>156.1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Hoja1!$I$6</c:f>
              <c:strCache>
                <c:ptCount val="1"/>
                <c:pt idx="0">
                  <c:v>Febrero</c:v>
                </c:pt>
              </c:strCache>
            </c:strRef>
          </c:tx>
          <c:marker>
            <c:symbol val="none"/>
          </c:marker>
          <c:val>
            <c:numRef>
              <c:f>Hoja1!$I$7:$I$12</c:f>
              <c:numCache>
                <c:formatCode>[$$-409]#,##0.00</c:formatCode>
                <c:ptCount val="6"/>
                <c:pt idx="0">
                  <c:v>1534.53</c:v>
                </c:pt>
                <c:pt idx="1">
                  <c:v>308</c:v>
                </c:pt>
                <c:pt idx="2">
                  <c:v>968.06</c:v>
                </c:pt>
                <c:pt idx="3">
                  <c:v>1452</c:v>
                </c:pt>
                <c:pt idx="4">
                  <c:v>120.04</c:v>
                </c:pt>
                <c:pt idx="5">
                  <c:v>1845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Hoja1!$J$6</c:f>
              <c:strCache>
                <c:ptCount val="1"/>
                <c:pt idx="0">
                  <c:v>Diciembre</c:v>
                </c:pt>
              </c:strCache>
            </c:strRef>
          </c:tx>
          <c:marker>
            <c:symbol val="none"/>
          </c:marker>
          <c:val>
            <c:numRef>
              <c:f>Hoja1!$J$7:$J$12</c:f>
              <c:numCache>
                <c:formatCode>[$$-409]#,##0.00</c:formatCode>
                <c:ptCount val="6"/>
                <c:pt idx="0">
                  <c:v>108.03</c:v>
                </c:pt>
                <c:pt idx="1">
                  <c:v>97.85</c:v>
                </c:pt>
                <c:pt idx="2">
                  <c:v>100.67</c:v>
                </c:pt>
                <c:pt idx="3">
                  <c:v>200.32</c:v>
                </c:pt>
                <c:pt idx="4">
                  <c:v>187</c:v>
                </c:pt>
                <c:pt idx="5">
                  <c:v>1432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43648"/>
        <c:axId val="62673280"/>
      </c:lineChart>
      <c:catAx>
        <c:axId val="47643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62673280"/>
        <c:crosses val="autoZero"/>
        <c:auto val="1"/>
        <c:lblAlgn val="ctr"/>
        <c:lblOffset val="100"/>
        <c:noMultiLvlLbl val="0"/>
      </c:catAx>
      <c:valAx>
        <c:axId val="62673280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[$$-409]#,##0.00" sourceLinked="1"/>
        <c:majorTickMark val="none"/>
        <c:minorTickMark val="none"/>
        <c:tickLblPos val="nextTo"/>
        <c:crossAx val="47643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Hoja1!$M$5</c:f>
              <c:strCache>
                <c:ptCount val="1"/>
                <c:pt idx="0">
                  <c:v>% DE EMPLEADOS</c:v>
                </c:pt>
              </c:strCache>
            </c:strRef>
          </c:tx>
          <c:explosion val="25"/>
          <c:cat>
            <c:strRef>
              <c:f>Hoja1!$D$7:$D$12</c:f>
              <c:strCache>
                <c:ptCount val="6"/>
                <c:pt idx="0">
                  <c:v>SANTA CRUZ</c:v>
                </c:pt>
                <c:pt idx="1">
                  <c:v>CHUBUT</c:v>
                </c:pt>
                <c:pt idx="2">
                  <c:v>SAN JUAN</c:v>
                </c:pt>
                <c:pt idx="3">
                  <c:v>NEUQUEN </c:v>
                </c:pt>
                <c:pt idx="4">
                  <c:v>JUJUY</c:v>
                </c:pt>
                <c:pt idx="5">
                  <c:v>CATAMARCA</c:v>
                </c:pt>
              </c:strCache>
            </c:strRef>
          </c:cat>
          <c:val>
            <c:numRef>
              <c:f>Hoja1!$M$7:$M$12</c:f>
              <c:numCache>
                <c:formatCode>0.00%</c:formatCode>
                <c:ptCount val="6"/>
                <c:pt idx="0">
                  <c:v>0.1775301764159703</c:v>
                </c:pt>
                <c:pt idx="1">
                  <c:v>0.12906220984215414</c:v>
                </c:pt>
                <c:pt idx="2">
                  <c:v>0.1530176415970288</c:v>
                </c:pt>
                <c:pt idx="3">
                  <c:v>0.14150417827298051</c:v>
                </c:pt>
                <c:pt idx="4">
                  <c:v>0.20278551532033426</c:v>
                </c:pt>
                <c:pt idx="5">
                  <c:v>0.19610027855153203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21</xdr:row>
      <xdr:rowOff>42862</xdr:rowOff>
    </xdr:from>
    <xdr:to>
      <xdr:col>6</xdr:col>
      <xdr:colOff>600075</xdr:colOff>
      <xdr:row>35</xdr:row>
      <xdr:rowOff>119062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21</xdr:row>
      <xdr:rowOff>52387</xdr:rowOff>
    </xdr:from>
    <xdr:to>
      <xdr:col>10</xdr:col>
      <xdr:colOff>1190625</xdr:colOff>
      <xdr:row>35</xdr:row>
      <xdr:rowOff>128587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1381125</xdr:colOff>
      <xdr:row>21</xdr:row>
      <xdr:rowOff>71437</xdr:rowOff>
    </xdr:from>
    <xdr:to>
      <xdr:col>15</xdr:col>
      <xdr:colOff>228600</xdr:colOff>
      <xdr:row>35</xdr:row>
      <xdr:rowOff>147637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1115601</xdr:colOff>
      <xdr:row>0</xdr:row>
      <xdr:rowOff>141245</xdr:rowOff>
    </xdr:from>
    <xdr:to>
      <xdr:col>6</xdr:col>
      <xdr:colOff>381511</xdr:colOff>
      <xdr:row>3</xdr:row>
      <xdr:rowOff>98379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268">
          <a:off x="6868701" y="141245"/>
          <a:ext cx="523210" cy="5381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20"/>
  <sheetViews>
    <sheetView tabSelected="1" topLeftCell="D1" workbookViewId="0">
      <selection activeCell="D2" sqref="D2:M4"/>
    </sheetView>
  </sheetViews>
  <sheetFormatPr baseColWidth="10" defaultRowHeight="15" x14ac:dyDescent="0.25"/>
  <cols>
    <col min="3" max="3" width="12.7109375" customWidth="1"/>
    <col min="4" max="4" width="23.7109375" customWidth="1"/>
    <col min="5" max="5" width="27" customWidth="1"/>
    <col min="6" max="6" width="18.85546875" customWidth="1"/>
    <col min="7" max="7" width="13.7109375" customWidth="1"/>
    <col min="8" max="8" width="14.7109375" customWidth="1"/>
    <col min="9" max="9" width="15.140625" customWidth="1"/>
    <col min="10" max="10" width="21.85546875" style="4" customWidth="1"/>
    <col min="11" max="11" width="23.5703125" customWidth="1"/>
    <col min="12" max="12" width="19.42578125" customWidth="1"/>
    <col min="13" max="13" width="20" customWidth="1"/>
  </cols>
  <sheetData>
    <row r="1" spans="4:13" ht="15.75" thickBot="1" x14ac:dyDescent="0.3"/>
    <row r="2" spans="4:13" ht="15" customHeight="1" x14ac:dyDescent="0.25">
      <c r="D2" s="22" t="s">
        <v>22</v>
      </c>
      <c r="E2" s="23"/>
      <c r="F2" s="23"/>
      <c r="G2" s="23"/>
      <c r="H2" s="23"/>
      <c r="I2" s="23"/>
      <c r="J2" s="23"/>
      <c r="K2" s="23"/>
      <c r="L2" s="23"/>
      <c r="M2" s="24"/>
    </row>
    <row r="3" spans="4:13" x14ac:dyDescent="0.25">
      <c r="D3" s="25"/>
      <c r="E3" s="26"/>
      <c r="F3" s="26"/>
      <c r="G3" s="26"/>
      <c r="H3" s="26"/>
      <c r="I3" s="26"/>
      <c r="J3" s="26"/>
      <c r="K3" s="26"/>
      <c r="L3" s="26"/>
      <c r="M3" s="27"/>
    </row>
    <row r="4" spans="4:13" ht="15.75" thickBot="1" x14ac:dyDescent="0.3">
      <c r="D4" s="28"/>
      <c r="E4" s="29"/>
      <c r="F4" s="29"/>
      <c r="G4" s="29"/>
      <c r="H4" s="29"/>
      <c r="I4" s="29"/>
      <c r="J4" s="29"/>
      <c r="K4" s="29"/>
      <c r="L4" s="29"/>
      <c r="M4" s="30"/>
    </row>
    <row r="5" spans="4:13" ht="15.75" thickBot="1" x14ac:dyDescent="0.3">
      <c r="D5" s="34" t="s">
        <v>0</v>
      </c>
      <c r="E5" s="36" t="s">
        <v>17</v>
      </c>
      <c r="F5" s="34" t="s">
        <v>16</v>
      </c>
      <c r="G5" s="34" t="s">
        <v>1</v>
      </c>
      <c r="H5" s="40" t="s">
        <v>18</v>
      </c>
      <c r="I5" s="40"/>
      <c r="J5" s="40"/>
      <c r="K5" s="35" t="s">
        <v>8</v>
      </c>
      <c r="L5" s="34" t="s">
        <v>21</v>
      </c>
      <c r="M5" s="34" t="s">
        <v>23</v>
      </c>
    </row>
    <row r="6" spans="4:13" ht="15.75" thickBot="1" x14ac:dyDescent="0.3">
      <c r="D6" s="34"/>
      <c r="E6" s="37"/>
      <c r="F6" s="34"/>
      <c r="G6" s="34"/>
      <c r="H6" s="10" t="s">
        <v>2</v>
      </c>
      <c r="I6" s="10" t="s">
        <v>3</v>
      </c>
      <c r="J6" s="10" t="s">
        <v>4</v>
      </c>
      <c r="K6" s="35"/>
      <c r="L6" s="34"/>
      <c r="M6" s="34"/>
    </row>
    <row r="7" spans="4:13" ht="15.75" thickBot="1" x14ac:dyDescent="0.3">
      <c r="D7" s="10" t="s">
        <v>9</v>
      </c>
      <c r="E7" s="2">
        <v>5</v>
      </c>
      <c r="F7" s="2">
        <v>2</v>
      </c>
      <c r="G7" s="2">
        <v>956</v>
      </c>
      <c r="H7" s="5">
        <v>267</v>
      </c>
      <c r="I7" s="5">
        <v>1534.53</v>
      </c>
      <c r="J7" s="5">
        <v>108.03</v>
      </c>
      <c r="K7" s="6">
        <f>SUM(H7:J7)</f>
        <v>1909.56</v>
      </c>
      <c r="L7" s="11">
        <f>(E7*100%)/$E$13</f>
        <v>0.18518518518518517</v>
      </c>
      <c r="M7" s="12">
        <f>(G7*100%)/$G$14</f>
        <v>0.1775301764159703</v>
      </c>
    </row>
    <row r="8" spans="4:13" ht="15.75" thickBot="1" x14ac:dyDescent="0.3">
      <c r="D8" s="10" t="s">
        <v>10</v>
      </c>
      <c r="E8" s="2">
        <v>2</v>
      </c>
      <c r="F8" s="2" t="s">
        <v>15</v>
      </c>
      <c r="G8" s="2">
        <v>695</v>
      </c>
      <c r="H8" s="5">
        <v>145</v>
      </c>
      <c r="I8" s="5">
        <v>308</v>
      </c>
      <c r="J8" s="5">
        <v>97.85</v>
      </c>
      <c r="K8" s="6">
        <f t="shared" ref="K8:K12" si="0">SUM(H8:J8)</f>
        <v>550.85</v>
      </c>
      <c r="L8" s="11">
        <f t="shared" ref="L8:L12" si="1">(E8*100%)/$E$13</f>
        <v>7.407407407407407E-2</v>
      </c>
      <c r="M8" s="12">
        <f t="shared" ref="M8:M12" si="2">(G8*100%)/$G$14</f>
        <v>0.12906220984215414</v>
      </c>
    </row>
    <row r="9" spans="4:13" ht="15.75" thickBot="1" x14ac:dyDescent="0.3">
      <c r="D9" s="10" t="s">
        <v>11</v>
      </c>
      <c r="E9" s="2">
        <v>4</v>
      </c>
      <c r="F9" s="2">
        <v>3</v>
      </c>
      <c r="G9" s="2">
        <v>824</v>
      </c>
      <c r="H9" s="5">
        <v>324</v>
      </c>
      <c r="I9" s="5">
        <v>968.06</v>
      </c>
      <c r="J9" s="5">
        <v>100.67</v>
      </c>
      <c r="K9" s="6">
        <f>SUM(H9:J9)</f>
        <v>1392.73</v>
      </c>
      <c r="L9" s="11">
        <f t="shared" si="1"/>
        <v>0.14814814814814814</v>
      </c>
      <c r="M9" s="12">
        <f t="shared" si="2"/>
        <v>0.1530176415970288</v>
      </c>
    </row>
    <row r="10" spans="4:13" ht="15.75" thickBot="1" x14ac:dyDescent="0.3">
      <c r="D10" s="10" t="s">
        <v>12</v>
      </c>
      <c r="E10" s="2">
        <v>3</v>
      </c>
      <c r="F10" s="2">
        <v>1</v>
      </c>
      <c r="G10" s="2">
        <v>762</v>
      </c>
      <c r="H10" s="5">
        <v>428</v>
      </c>
      <c r="I10" s="5">
        <v>1452</v>
      </c>
      <c r="J10" s="5">
        <v>200.32</v>
      </c>
      <c r="K10" s="6">
        <f t="shared" si="0"/>
        <v>2080.3200000000002</v>
      </c>
      <c r="L10" s="11">
        <f t="shared" si="1"/>
        <v>0.1111111111111111</v>
      </c>
      <c r="M10" s="12">
        <f t="shared" si="2"/>
        <v>0.14150417827298051</v>
      </c>
    </row>
    <row r="11" spans="4:13" ht="15.75" thickBot="1" x14ac:dyDescent="0.3">
      <c r="D11" s="10" t="s">
        <v>13</v>
      </c>
      <c r="E11" s="2">
        <v>7</v>
      </c>
      <c r="F11" s="2" t="s">
        <v>15</v>
      </c>
      <c r="G11" s="2">
        <v>1092</v>
      </c>
      <c r="H11" s="5">
        <v>105.06</v>
      </c>
      <c r="I11" s="5">
        <v>120.04</v>
      </c>
      <c r="J11" s="5">
        <v>187</v>
      </c>
      <c r="K11" s="6">
        <f t="shared" si="0"/>
        <v>412.1</v>
      </c>
      <c r="L11" s="11">
        <f t="shared" si="1"/>
        <v>0.25925925925925924</v>
      </c>
      <c r="M11" s="12">
        <f t="shared" si="2"/>
        <v>0.20278551532033426</v>
      </c>
    </row>
    <row r="12" spans="4:13" ht="15.75" thickBot="1" x14ac:dyDescent="0.3">
      <c r="D12" s="10" t="s">
        <v>14</v>
      </c>
      <c r="E12" s="2">
        <v>6</v>
      </c>
      <c r="F12" s="2" t="s">
        <v>15</v>
      </c>
      <c r="G12" s="2">
        <v>1056</v>
      </c>
      <c r="H12" s="5">
        <v>156.1</v>
      </c>
      <c r="I12" s="5">
        <v>1845</v>
      </c>
      <c r="J12" s="5">
        <v>1432</v>
      </c>
      <c r="K12" s="6">
        <f t="shared" si="0"/>
        <v>3433.1</v>
      </c>
      <c r="L12" s="11">
        <f t="shared" si="1"/>
        <v>0.22222222222222221</v>
      </c>
      <c r="M12" s="12">
        <f t="shared" si="2"/>
        <v>0.19610027855153203</v>
      </c>
    </row>
    <row r="13" spans="4:13" ht="15.75" thickBot="1" x14ac:dyDescent="0.3">
      <c r="D13" s="8" t="s">
        <v>19</v>
      </c>
      <c r="E13" s="16">
        <f>SUM(E7:E12)</f>
        <v>27</v>
      </c>
      <c r="F13" s="17"/>
      <c r="G13" s="17"/>
      <c r="H13" s="17"/>
      <c r="I13" s="17"/>
      <c r="J13" s="17"/>
      <c r="K13" s="17"/>
      <c r="L13" s="17"/>
      <c r="M13" s="18"/>
    </row>
    <row r="14" spans="4:13" ht="15.75" thickBot="1" x14ac:dyDescent="0.3">
      <c r="D14" s="13" t="s">
        <v>20</v>
      </c>
      <c r="E14" s="38"/>
      <c r="F14" s="39"/>
      <c r="G14" s="19">
        <f>SUM(G7:G12)</f>
        <v>5385</v>
      </c>
      <c r="H14" s="20"/>
      <c r="I14" s="20"/>
      <c r="J14" s="20"/>
      <c r="K14" s="20"/>
      <c r="L14" s="20"/>
      <c r="M14" s="21"/>
    </row>
    <row r="15" spans="4:13" ht="15.75" thickBot="1" x14ac:dyDescent="0.3">
      <c r="D15" s="1"/>
      <c r="E15" s="1"/>
      <c r="F15" s="1"/>
    </row>
    <row r="16" spans="4:13" ht="15.75" thickBot="1" x14ac:dyDescent="0.3">
      <c r="D16" s="3" t="s">
        <v>5</v>
      </c>
      <c r="E16" s="7" t="s">
        <v>6</v>
      </c>
      <c r="F16" s="3" t="s">
        <v>7</v>
      </c>
    </row>
    <row r="17" spans="4:6" ht="15.75" thickBot="1" x14ac:dyDescent="0.3">
      <c r="D17" s="9">
        <f>MAX(H7:J12)</f>
        <v>1845</v>
      </c>
      <c r="E17" s="9">
        <f>AVERAGE(H7:J12)</f>
        <v>543.25888888888892</v>
      </c>
      <c r="F17" s="9">
        <f>MIN(H7:J12)</f>
        <v>97.85</v>
      </c>
    </row>
    <row r="18" spans="4:6" ht="15.75" thickBot="1" x14ac:dyDescent="0.3"/>
    <row r="19" spans="4:6" ht="15.75" thickBot="1" x14ac:dyDescent="0.3">
      <c r="D19" s="31" t="s">
        <v>24</v>
      </c>
      <c r="E19" s="32"/>
      <c r="F19" s="33"/>
    </row>
    <row r="20" spans="4:6" ht="15.75" thickBot="1" x14ac:dyDescent="0.3">
      <c r="D20" s="13">
        <f>COUNT(F7:F12)</f>
        <v>3</v>
      </c>
      <c r="E20" s="14"/>
      <c r="F20" s="15"/>
    </row>
  </sheetData>
  <mergeCells count="14">
    <mergeCell ref="D20:F20"/>
    <mergeCell ref="E13:M13"/>
    <mergeCell ref="G14:M14"/>
    <mergeCell ref="D2:M4"/>
    <mergeCell ref="D19:F19"/>
    <mergeCell ref="M5:M6"/>
    <mergeCell ref="K5:K6"/>
    <mergeCell ref="E5:E6"/>
    <mergeCell ref="D14:F14"/>
    <mergeCell ref="L5:L6"/>
    <mergeCell ref="H5:J5"/>
    <mergeCell ref="D5:D6"/>
    <mergeCell ref="F5:F6"/>
    <mergeCell ref="G5:G6"/>
  </mergeCells>
  <pageMargins left="0.7" right="0.7" top="0.75" bottom="0.75" header="0.3" footer="0.3"/>
  <pageSetup orientation="portrait" r:id="rId1"/>
  <ignoredErrors>
    <ignoredError sqref="K7:K9 K10:K1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2022-05-06T19:12:29Z</dcterms:created>
  <dcterms:modified xsi:type="dcterms:W3CDTF">2022-05-06T20:25:12Z</dcterms:modified>
</cp:coreProperties>
</file>