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545" activeTab="1"/>
  </bookViews>
  <sheets>
    <sheet name="Hoja1" sheetId="1" r:id="rId1"/>
    <sheet name="Hoja1 (2)" sheetId="4" r:id="rId2"/>
  </sheets>
  <calcPr calcId="124519"/>
</workbook>
</file>

<file path=xl/calcChain.xml><?xml version="1.0" encoding="utf-8"?>
<calcChain xmlns="http://schemas.openxmlformats.org/spreadsheetml/2006/main">
  <c r="F29" i="4"/>
  <c r="H31"/>
  <c r="H30"/>
  <c r="F42" l="1"/>
  <c r="E42"/>
  <c r="H23"/>
  <c r="I33"/>
  <c r="D42"/>
  <c r="E41" s="1"/>
  <c r="E40"/>
  <c r="E38"/>
  <c r="E36"/>
  <c r="E35"/>
  <c r="E33"/>
  <c r="E32"/>
  <c r="E31"/>
  <c r="E30"/>
  <c r="E29"/>
  <c r="H29"/>
  <c r="H28"/>
  <c r="E27"/>
  <c r="E26"/>
  <c r="F26" s="1"/>
  <c r="F27" s="1"/>
  <c r="G23"/>
  <c r="F23"/>
  <c r="E23"/>
  <c r="D23"/>
  <c r="F42" i="1"/>
  <c r="E27"/>
  <c r="H30"/>
  <c r="I33"/>
  <c r="I34" s="1"/>
  <c r="I35" s="1"/>
  <c r="H29"/>
  <c r="H27"/>
  <c r="H28"/>
  <c r="F28"/>
  <c r="F29"/>
  <c r="F30" s="1"/>
  <c r="F31" s="1"/>
  <c r="F32" s="1"/>
  <c r="F33" s="1"/>
  <c r="F34" s="1"/>
  <c r="F35" s="1"/>
  <c r="F36" s="1"/>
  <c r="F37" s="1"/>
  <c r="F38" s="1"/>
  <c r="F39" s="1"/>
  <c r="F40" s="1"/>
  <c r="F27"/>
  <c r="F26"/>
  <c r="E42"/>
  <c r="E28"/>
  <c r="E29"/>
  <c r="E30"/>
  <c r="E31"/>
  <c r="E32"/>
  <c r="E33"/>
  <c r="E34"/>
  <c r="E35"/>
  <c r="E36"/>
  <c r="E37"/>
  <c r="E38"/>
  <c r="E39"/>
  <c r="E40"/>
  <c r="E41"/>
  <c r="E26"/>
  <c r="D42"/>
  <c r="F28" i="4" l="1"/>
  <c r="E28"/>
  <c r="E34"/>
  <c r="E37"/>
  <c r="E39"/>
  <c r="D23" i="1"/>
  <c r="H23" l="1"/>
  <c r="G23"/>
  <c r="F23"/>
  <c r="E23"/>
  <c r="I34" i="4" l="1"/>
  <c r="I35" s="1"/>
  <c r="F30"/>
  <c r="F31" s="1"/>
  <c r="F32" s="1"/>
  <c r="F33" s="1"/>
  <c r="F34" s="1"/>
  <c r="F35" s="1"/>
  <c r="F36" s="1"/>
  <c r="F37" s="1"/>
  <c r="F38" s="1"/>
  <c r="F39" s="1"/>
  <c r="F40" s="1"/>
</calcChain>
</file>

<file path=xl/comments1.xml><?xml version="1.0" encoding="utf-8"?>
<comments xmlns="http://schemas.openxmlformats.org/spreadsheetml/2006/main">
  <authors>
    <author>Equipo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</commentList>
</comments>
</file>

<file path=xl/comments2.xml><?xml version="1.0" encoding="utf-8"?>
<comments xmlns="http://schemas.openxmlformats.org/spreadsheetml/2006/main">
  <authors>
    <author>Equipo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</commentList>
</comments>
</file>

<file path=xl/sharedStrings.xml><?xml version="1.0" encoding="utf-8"?>
<sst xmlns="http://schemas.openxmlformats.org/spreadsheetml/2006/main" count="113" uniqueCount="36">
  <si>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</si>
  <si>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</si>
  <si>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</si>
  <si>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</si>
  <si>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</si>
  <si>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</si>
  <si>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</si>
  <si>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</si>
  <si>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</si>
  <si>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</si>
  <si>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</si>
  <si>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</si>
  <si>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</si>
  <si>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</si>
  <si>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</si>
  <si>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</si>
  <si>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</si>
  <si>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</si>
  <si>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</si>
  <si>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</si>
  <si>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</si>
  <si>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</si>
  <si>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</si>
  <si>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</si>
  <si>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</si>
  <si>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</si>
  <si>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</si>
  <si>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 xml:space="preserve">% Retenido </t>
  </si>
  <si>
    <t>% Pasante</t>
  </si>
  <si>
    <t>P2=</t>
  </si>
  <si>
    <t>P1=</t>
  </si>
  <si>
    <t>T2=</t>
  </si>
  <si>
    <t>T1=</t>
  </si>
  <si>
    <t>M=</t>
  </si>
  <si>
    <t>Logx80%</t>
  </si>
  <si>
    <t>P80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</si>
</sst>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3" tint="0.59999389629810485"/>
        </stop>
        <stop position="0.5">
          <color theme="3" tint="-0.25098422193060094"/>
        </stop>
        <stop position="1">
          <color theme="3" tint="0.59999389629810485"/>
        </stop>
      </gradient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165" fontId="0" fillId="0" borderId="0" xfId="0" applyNumberFormat="1"/>
    <xf numFmtId="2" fontId="0" fillId="0" borderId="7" xfId="0" applyNumberFormat="1" applyBorder="1"/>
    <xf numFmtId="0" fontId="1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8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165" fontId="0" fillId="0" borderId="7" xfId="0" applyNumberFormat="1" applyBorder="1"/>
    <xf numFmtId="0" fontId="0" fillId="4" borderId="7" xfId="0" applyFill="1" applyBorder="1"/>
    <xf numFmtId="16" fontId="2" fillId="5" borderId="0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42"/>
  <sheetViews>
    <sheetView topLeftCell="A25" workbookViewId="0">
      <selection activeCell="F42" sqref="F42"/>
    </sheetView>
  </sheetViews>
  <sheetFormatPr baseColWidth="10" defaultRowHeight="1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3" spans="2:8" ht="15.75" thickBot="1"/>
    <row r="4" spans="2:8" ht="19.5" thickBot="1">
      <c r="D4" s="31" t="s">
        <v>0</v>
      </c>
      <c r="E4" s="32"/>
      <c r="F4" s="32"/>
      <c r="G4" s="32"/>
      <c r="H4" s="33"/>
    </row>
    <row r="5" spans="2:8" ht="15.75" thickBot="1">
      <c r="C5" s="24" t="s">
        <v>1</v>
      </c>
      <c r="D5" s="21"/>
      <c r="E5" s="22"/>
      <c r="F5" s="21"/>
      <c r="G5" s="22"/>
      <c r="H5" s="23"/>
    </row>
    <row r="6" spans="2:8" ht="15.75" thickBot="1">
      <c r="B6" s="1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8">
      <c r="B7" s="4">
        <v>3360</v>
      </c>
      <c r="C7" s="5" t="s">
        <v>9</v>
      </c>
      <c r="D7" s="8">
        <v>0</v>
      </c>
      <c r="E7" s="6">
        <v>0</v>
      </c>
      <c r="F7" s="8">
        <v>0</v>
      </c>
      <c r="G7" s="6">
        <v>0</v>
      </c>
      <c r="H7" s="9">
        <v>0</v>
      </c>
    </row>
    <row r="8" spans="2:8">
      <c r="B8" s="6">
        <v>2380</v>
      </c>
      <c r="C8" s="7" t="s">
        <v>10</v>
      </c>
      <c r="D8" s="8">
        <v>61.8</v>
      </c>
      <c r="E8" s="6">
        <v>43.1</v>
      </c>
      <c r="F8" s="8">
        <v>33.799999999999997</v>
      </c>
      <c r="G8" s="6">
        <v>23.3</v>
      </c>
      <c r="H8" s="9">
        <v>16.8</v>
      </c>
    </row>
    <row r="9" spans="2:8">
      <c r="B9" s="6">
        <v>2000</v>
      </c>
      <c r="C9" s="7" t="s">
        <v>11</v>
      </c>
      <c r="D9" s="8">
        <v>70.7</v>
      </c>
      <c r="E9" s="6">
        <v>55.2</v>
      </c>
      <c r="F9" s="8">
        <v>41.1</v>
      </c>
      <c r="G9" s="10">
        <v>27</v>
      </c>
      <c r="H9" s="11">
        <v>19</v>
      </c>
    </row>
    <row r="10" spans="2:8">
      <c r="B10" s="6">
        <v>1410</v>
      </c>
      <c r="C10" s="7" t="s">
        <v>12</v>
      </c>
      <c r="D10" s="8">
        <v>284.8</v>
      </c>
      <c r="E10" s="6">
        <v>227.3</v>
      </c>
      <c r="F10" s="8">
        <v>180.4</v>
      </c>
      <c r="G10" s="6">
        <v>114.2</v>
      </c>
      <c r="H10" s="9">
        <v>75.7</v>
      </c>
    </row>
    <row r="11" spans="2:8">
      <c r="B11" s="6">
        <v>840</v>
      </c>
      <c r="C11" s="7" t="s">
        <v>13</v>
      </c>
      <c r="D11" s="8">
        <v>264.5</v>
      </c>
      <c r="E11" s="6">
        <v>271.39999999999998</v>
      </c>
      <c r="F11" s="8">
        <v>261.89999999999998</v>
      </c>
      <c r="G11" s="6">
        <v>207.2</v>
      </c>
      <c r="H11" s="9">
        <v>150.9</v>
      </c>
    </row>
    <row r="12" spans="2:8">
      <c r="B12" s="6">
        <v>590</v>
      </c>
      <c r="C12" s="7" t="s">
        <v>14</v>
      </c>
      <c r="D12" s="8">
        <v>119.4</v>
      </c>
      <c r="E12" s="6">
        <v>121.8</v>
      </c>
      <c r="F12" s="8">
        <v>130.4</v>
      </c>
      <c r="G12" s="6">
        <v>139.69999999999999</v>
      </c>
      <c r="H12" s="9">
        <v>126.8</v>
      </c>
    </row>
    <row r="13" spans="2:8">
      <c r="B13" s="6">
        <v>420</v>
      </c>
      <c r="C13" s="7" t="s">
        <v>15</v>
      </c>
      <c r="D13" s="12">
        <v>87</v>
      </c>
      <c r="E13" s="6">
        <v>94.4</v>
      </c>
      <c r="F13" s="8">
        <v>97.3</v>
      </c>
      <c r="G13" s="6">
        <v>111.5</v>
      </c>
      <c r="H13" s="9">
        <v>122.9</v>
      </c>
    </row>
    <row r="14" spans="2:8">
      <c r="B14" s="6">
        <v>297</v>
      </c>
      <c r="C14" s="7" t="s">
        <v>16</v>
      </c>
      <c r="D14" s="8">
        <v>62.6</v>
      </c>
      <c r="E14" s="6">
        <v>79.400000000000006</v>
      </c>
      <c r="F14" s="8">
        <v>92.1</v>
      </c>
      <c r="G14" s="6">
        <v>111.6</v>
      </c>
      <c r="H14" s="9">
        <v>125.3</v>
      </c>
    </row>
    <row r="15" spans="2:8">
      <c r="B15" s="6">
        <v>210</v>
      </c>
      <c r="C15" s="7" t="s">
        <v>17</v>
      </c>
      <c r="D15" s="8">
        <v>46.6</v>
      </c>
      <c r="E15" s="6">
        <v>60.4</v>
      </c>
      <c r="F15" s="8">
        <v>72.400000000000006</v>
      </c>
      <c r="G15" s="10">
        <v>93</v>
      </c>
      <c r="H15" s="9">
        <v>110.2</v>
      </c>
    </row>
    <row r="16" spans="2:8">
      <c r="B16" s="6">
        <v>149</v>
      </c>
      <c r="C16" s="7" t="s">
        <v>18</v>
      </c>
      <c r="D16" s="8">
        <v>34.1</v>
      </c>
      <c r="E16" s="6">
        <v>45.5</v>
      </c>
      <c r="F16" s="8">
        <v>55.9</v>
      </c>
      <c r="G16" s="6">
        <v>73.400000000000006</v>
      </c>
      <c r="H16" s="9">
        <v>90.9</v>
      </c>
    </row>
    <row r="17" spans="2:8">
      <c r="B17" s="6">
        <v>105</v>
      </c>
      <c r="C17" s="7" t="s">
        <v>19</v>
      </c>
      <c r="D17" s="8">
        <v>28.4</v>
      </c>
      <c r="E17" s="6">
        <v>37.299999999999997</v>
      </c>
      <c r="F17" s="12">
        <v>46</v>
      </c>
      <c r="G17" s="6">
        <v>61.4</v>
      </c>
      <c r="H17" s="11">
        <v>77</v>
      </c>
    </row>
    <row r="18" spans="2:8">
      <c r="B18" s="6">
        <v>74</v>
      </c>
      <c r="C18" s="7" t="s">
        <v>20</v>
      </c>
      <c r="D18" s="8">
        <v>21.1</v>
      </c>
      <c r="E18" s="6">
        <v>29.7</v>
      </c>
      <c r="F18" s="8">
        <v>36.700000000000003</v>
      </c>
      <c r="G18" s="6">
        <v>51.2</v>
      </c>
      <c r="H18" s="9">
        <v>69.3</v>
      </c>
    </row>
    <row r="19" spans="2:8">
      <c r="B19" s="6">
        <v>53</v>
      </c>
      <c r="C19" s="7" t="s">
        <v>21</v>
      </c>
      <c r="D19" s="8">
        <v>19.7</v>
      </c>
      <c r="E19" s="6">
        <v>24.9</v>
      </c>
      <c r="F19" s="8">
        <v>31.3</v>
      </c>
      <c r="G19" s="10">
        <v>40</v>
      </c>
      <c r="H19" s="9">
        <v>55.7</v>
      </c>
    </row>
    <row r="20" spans="2:8">
      <c r="B20" s="6">
        <v>44</v>
      </c>
      <c r="C20" s="7" t="s">
        <v>22</v>
      </c>
      <c r="D20" s="8">
        <v>11.4</v>
      </c>
      <c r="E20" s="6">
        <v>14.8</v>
      </c>
      <c r="F20" s="8">
        <v>21.2</v>
      </c>
      <c r="G20" s="6">
        <v>29.7</v>
      </c>
      <c r="H20" s="9">
        <v>39.5</v>
      </c>
    </row>
    <row r="21" spans="2:8">
      <c r="B21" s="6">
        <v>37</v>
      </c>
      <c r="C21" s="7" t="s">
        <v>23</v>
      </c>
      <c r="D21" s="8">
        <v>12.7</v>
      </c>
      <c r="E21" s="6">
        <v>17.2</v>
      </c>
      <c r="F21" s="8">
        <v>20.6</v>
      </c>
      <c r="G21" s="6">
        <v>29.8</v>
      </c>
      <c r="H21" s="9">
        <v>30.8</v>
      </c>
    </row>
    <row r="22" spans="2:8" ht="15.75" thickBot="1">
      <c r="B22" s="13" t="s">
        <v>24</v>
      </c>
      <c r="C22" s="14" t="s">
        <v>25</v>
      </c>
      <c r="D22" s="15">
        <v>11.2</v>
      </c>
      <c r="E22" s="16">
        <v>13.1</v>
      </c>
      <c r="F22" s="15">
        <v>11.8</v>
      </c>
      <c r="G22" s="16">
        <v>14.5</v>
      </c>
      <c r="H22" s="17">
        <v>12.8</v>
      </c>
    </row>
    <row r="23" spans="2:8" ht="15.75" thickBot="1">
      <c r="B23" s="34" t="s">
        <v>26</v>
      </c>
      <c r="C23" s="35"/>
      <c r="D23" s="18">
        <f>SUM(D8:D22)</f>
        <v>1136.0000000000002</v>
      </c>
      <c r="E23" s="19">
        <f t="shared" ref="E23:H23" si="0">SUM(E8:E22)</f>
        <v>1135.5</v>
      </c>
      <c r="F23" s="18">
        <f t="shared" si="0"/>
        <v>1132.8999999999999</v>
      </c>
      <c r="G23" s="19">
        <f t="shared" si="0"/>
        <v>1127.5</v>
      </c>
      <c r="H23" s="18">
        <f t="shared" si="0"/>
        <v>1123.5999999999999</v>
      </c>
    </row>
    <row r="24" spans="2:8" ht="15.75" thickBot="1"/>
    <row r="25" spans="2:8" ht="15.75" thickBot="1">
      <c r="B25" s="1" t="s">
        <v>2</v>
      </c>
      <c r="C25" s="20" t="s">
        <v>3</v>
      </c>
      <c r="D25" s="3" t="s">
        <v>4</v>
      </c>
      <c r="E25" s="20" t="s">
        <v>27</v>
      </c>
      <c r="F25" s="3" t="s">
        <v>28</v>
      </c>
    </row>
    <row r="26" spans="2:8" ht="15.75" thickBot="1">
      <c r="B26" s="4">
        <v>3360</v>
      </c>
      <c r="C26" s="5" t="s">
        <v>9</v>
      </c>
      <c r="D26" s="9">
        <v>0</v>
      </c>
      <c r="E26" s="27">
        <f>(D26*100)/$D$42</f>
        <v>0</v>
      </c>
      <c r="F26" s="18">
        <f>(100-E26)</f>
        <v>100</v>
      </c>
    </row>
    <row r="27" spans="2:8" ht="15.75" thickBot="1">
      <c r="B27" s="6">
        <v>2380</v>
      </c>
      <c r="C27" s="7" t="s">
        <v>10</v>
      </c>
      <c r="D27" s="9">
        <v>61.8</v>
      </c>
      <c r="E27" s="27">
        <f>(D27*100)/$D$42</f>
        <v>5.4401408450704212</v>
      </c>
      <c r="F27" s="18">
        <f>(F26-E27)</f>
        <v>94.559859154929583</v>
      </c>
      <c r="G27" s="26" t="s">
        <v>32</v>
      </c>
      <c r="H27" s="26">
        <f>B28</f>
        <v>2000</v>
      </c>
    </row>
    <row r="28" spans="2:8" ht="15.75" thickBot="1">
      <c r="B28" s="6">
        <v>2000</v>
      </c>
      <c r="C28" s="7" t="s">
        <v>11</v>
      </c>
      <c r="D28" s="9">
        <v>70.7</v>
      </c>
      <c r="E28" s="27">
        <f t="shared" ref="E28:E41" si="1">(D28*100)/$D$42</f>
        <v>6.2235915492957732</v>
      </c>
      <c r="F28" s="18">
        <f t="shared" ref="F28:F42" si="2">(F27-E28)</f>
        <v>88.336267605633807</v>
      </c>
      <c r="G28" s="26" t="s">
        <v>31</v>
      </c>
      <c r="H28" s="26">
        <f>B29</f>
        <v>1410</v>
      </c>
    </row>
    <row r="29" spans="2:8" ht="15.75" thickBot="1">
      <c r="B29" s="6">
        <v>1410</v>
      </c>
      <c r="C29" s="7" t="s">
        <v>12</v>
      </c>
      <c r="D29" s="9">
        <v>284.8</v>
      </c>
      <c r="E29" s="27">
        <f t="shared" si="1"/>
        <v>25.070422535211261</v>
      </c>
      <c r="F29" s="18">
        <f t="shared" si="2"/>
        <v>63.265845070422543</v>
      </c>
      <c r="G29" s="26" t="s">
        <v>30</v>
      </c>
      <c r="H29" s="29">
        <f>F28</f>
        <v>88.336267605633807</v>
      </c>
    </row>
    <row r="30" spans="2:8" ht="15.75" thickBot="1">
      <c r="B30" s="6">
        <v>840</v>
      </c>
      <c r="C30" s="7" t="s">
        <v>13</v>
      </c>
      <c r="D30" s="9">
        <v>264.5</v>
      </c>
      <c r="E30" s="27">
        <f t="shared" si="1"/>
        <v>23.283450704225348</v>
      </c>
      <c r="F30" s="18">
        <f t="shared" si="2"/>
        <v>39.982394366197198</v>
      </c>
      <c r="G30" s="26" t="s">
        <v>29</v>
      </c>
      <c r="H30" s="29">
        <f>F29</f>
        <v>63.265845070422543</v>
      </c>
    </row>
    <row r="31" spans="2:8" ht="15.75" thickBot="1">
      <c r="B31" s="6">
        <v>590</v>
      </c>
      <c r="C31" s="7" t="s">
        <v>14</v>
      </c>
      <c r="D31" s="9">
        <v>119.4</v>
      </c>
      <c r="E31" s="27">
        <f t="shared" si="1"/>
        <v>10.510563380281688</v>
      </c>
      <c r="F31" s="18">
        <f t="shared" si="2"/>
        <v>29.47183098591551</v>
      </c>
    </row>
    <row r="32" spans="2:8" ht="15.75" thickBot="1">
      <c r="B32" s="6">
        <v>420</v>
      </c>
      <c r="C32" s="7" t="s">
        <v>15</v>
      </c>
      <c r="D32" s="11">
        <v>87</v>
      </c>
      <c r="E32" s="27">
        <f t="shared" si="1"/>
        <v>7.6584507042253502</v>
      </c>
      <c r="F32" s="18">
        <f t="shared" si="2"/>
        <v>21.813380281690158</v>
      </c>
    </row>
    <row r="33" spans="2:9" ht="15.75" thickBot="1">
      <c r="B33" s="6">
        <v>297</v>
      </c>
      <c r="C33" s="7" t="s">
        <v>16</v>
      </c>
      <c r="D33" s="9">
        <v>62.6</v>
      </c>
      <c r="E33" s="27">
        <f t="shared" si="1"/>
        <v>5.5105633802816891</v>
      </c>
      <c r="F33" s="18">
        <f t="shared" si="2"/>
        <v>16.30281690140847</v>
      </c>
      <c r="H33" t="s">
        <v>33</v>
      </c>
      <c r="I33" s="28">
        <f>(LOG10(H27/H28)/(LOG10(H29/H30)))</f>
        <v>1.0471902027342754</v>
      </c>
    </row>
    <row r="34" spans="2:9" ht="15.75" thickBot="1">
      <c r="B34" s="6">
        <v>210</v>
      </c>
      <c r="C34" s="7" t="s">
        <v>17</v>
      </c>
      <c r="D34" s="9">
        <v>46.6</v>
      </c>
      <c r="E34" s="27">
        <f t="shared" si="1"/>
        <v>4.1021126760563371</v>
      </c>
      <c r="F34" s="18">
        <f t="shared" si="2"/>
        <v>12.200704225352133</v>
      </c>
      <c r="H34" t="s">
        <v>34</v>
      </c>
      <c r="I34">
        <f>(LOG10(H27))-(I33*(LOG10(H29/80)))</f>
        <v>3.2559494434113359</v>
      </c>
    </row>
    <row r="35" spans="2:9" ht="15.75" thickBot="1">
      <c r="B35" s="6">
        <v>149</v>
      </c>
      <c r="C35" s="7" t="s">
        <v>18</v>
      </c>
      <c r="D35" s="9">
        <v>34.1</v>
      </c>
      <c r="E35" s="27">
        <f t="shared" si="1"/>
        <v>3.0017605633802811</v>
      </c>
      <c r="F35" s="18">
        <f t="shared" si="2"/>
        <v>9.1989436619718532</v>
      </c>
      <c r="H35" t="s">
        <v>35</v>
      </c>
      <c r="I35" s="28">
        <f>10^I34</f>
        <v>1802.8078622527707</v>
      </c>
    </row>
    <row r="36" spans="2:9" ht="15.75" thickBot="1">
      <c r="B36" s="6">
        <v>105</v>
      </c>
      <c r="C36" s="7" t="s">
        <v>19</v>
      </c>
      <c r="D36" s="9">
        <v>28.4</v>
      </c>
      <c r="E36" s="27">
        <f t="shared" si="1"/>
        <v>2.4999999999999996</v>
      </c>
      <c r="F36" s="18">
        <f t="shared" si="2"/>
        <v>6.6989436619718532</v>
      </c>
    </row>
    <row r="37" spans="2:9" ht="15.75" thickBot="1">
      <c r="B37" s="6">
        <v>74</v>
      </c>
      <c r="C37" s="7" t="s">
        <v>20</v>
      </c>
      <c r="D37" s="9">
        <v>21.1</v>
      </c>
      <c r="E37" s="27">
        <f t="shared" si="1"/>
        <v>1.8573943661971828</v>
      </c>
      <c r="F37" s="18">
        <f t="shared" si="2"/>
        <v>4.8415492957746702</v>
      </c>
    </row>
    <row r="38" spans="2:9" ht="15.75" thickBot="1">
      <c r="B38" s="6">
        <v>53</v>
      </c>
      <c r="C38" s="7" t="s">
        <v>21</v>
      </c>
      <c r="D38" s="9">
        <v>19.7</v>
      </c>
      <c r="E38" s="27">
        <f t="shared" si="1"/>
        <v>1.7341549295774645</v>
      </c>
      <c r="F38" s="18">
        <f t="shared" si="2"/>
        <v>3.1073943661972057</v>
      </c>
    </row>
    <row r="39" spans="2:9" ht="15.75" thickBot="1">
      <c r="B39" s="6">
        <v>44</v>
      </c>
      <c r="C39" s="7" t="s">
        <v>22</v>
      </c>
      <c r="D39" s="9">
        <v>11.4</v>
      </c>
      <c r="E39" s="27">
        <f t="shared" si="1"/>
        <v>1.0035211267605633</v>
      </c>
      <c r="F39" s="18">
        <f t="shared" si="2"/>
        <v>2.1038732394366422</v>
      </c>
    </row>
    <row r="40" spans="2:9" ht="15.75" thickBot="1">
      <c r="B40" s="6">
        <v>37</v>
      </c>
      <c r="C40" s="7" t="s">
        <v>23</v>
      </c>
      <c r="D40" s="9">
        <v>12.7</v>
      </c>
      <c r="E40" s="27">
        <f t="shared" si="1"/>
        <v>1.117957746478873</v>
      </c>
      <c r="F40" s="18">
        <f t="shared" si="2"/>
        <v>0.98591549295776915</v>
      </c>
    </row>
    <row r="41" spans="2:9" ht="15.75" thickBot="1">
      <c r="B41" s="13" t="s">
        <v>24</v>
      </c>
      <c r="C41" s="14" t="s">
        <v>25</v>
      </c>
      <c r="D41" s="25">
        <v>11.2</v>
      </c>
      <c r="E41" s="27">
        <f t="shared" si="1"/>
        <v>0.98591549295774628</v>
      </c>
      <c r="F41" s="18">
        <v>0</v>
      </c>
    </row>
    <row r="42" spans="2:9" ht="15.75" thickBot="1">
      <c r="B42" s="34" t="s">
        <v>26</v>
      </c>
      <c r="C42" s="35"/>
      <c r="D42" s="18">
        <f>SUM(D27:D41)</f>
        <v>1136.0000000000002</v>
      </c>
      <c r="E42" s="18">
        <f>(D42*100)/$D$42</f>
        <v>100</v>
      </c>
      <c r="F42" s="18">
        <f>(F41-E42)</f>
        <v>-100</v>
      </c>
    </row>
  </sheetData>
  <mergeCells count="3">
    <mergeCell ref="D4:H4"/>
    <mergeCell ref="B23:C23"/>
    <mergeCell ref="B42:C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2"/>
  <sheetViews>
    <sheetView tabSelected="1" workbookViewId="0">
      <selection activeCell="H48" sqref="H48"/>
    </sheetView>
  </sheetViews>
  <sheetFormatPr baseColWidth="10" defaultRowHeight="1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2" spans="2:8">
      <c r="B2" s="45" t="s">
        <v>0</v>
      </c>
      <c r="C2" s="45"/>
      <c r="D2" s="45"/>
      <c r="E2" s="45"/>
      <c r="F2" s="45"/>
      <c r="G2" s="45"/>
      <c r="H2" s="45"/>
    </row>
    <row r="3" spans="2:8" ht="15" customHeight="1">
      <c r="B3" s="45"/>
      <c r="C3" s="45"/>
      <c r="D3" s="45"/>
      <c r="E3" s="45"/>
      <c r="F3" s="45"/>
      <c r="G3" s="45"/>
      <c r="H3" s="45"/>
    </row>
    <row r="4" spans="2:8" ht="15.75" customHeight="1">
      <c r="B4" s="45"/>
      <c r="C4" s="45"/>
      <c r="D4" s="45"/>
      <c r="E4" s="45"/>
      <c r="F4" s="45"/>
      <c r="G4" s="45"/>
      <c r="H4" s="45"/>
    </row>
    <row r="5" spans="2:8" ht="15.75" thickBot="1">
      <c r="B5" s="38"/>
      <c r="C5" s="38"/>
      <c r="D5" s="38"/>
      <c r="E5" s="38"/>
      <c r="F5" s="38"/>
      <c r="G5" s="38"/>
      <c r="H5" s="39"/>
    </row>
    <row r="6" spans="2:8" ht="15.75" thickBot="1">
      <c r="B6" s="1" t="s">
        <v>2</v>
      </c>
      <c r="C6" s="30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8">
      <c r="B7" s="4">
        <v>3360</v>
      </c>
      <c r="C7" s="5" t="s">
        <v>9</v>
      </c>
      <c r="D7" s="8">
        <v>0</v>
      </c>
      <c r="E7" s="6">
        <v>0</v>
      </c>
      <c r="F7" s="8">
        <v>0</v>
      </c>
      <c r="G7" s="6">
        <v>0</v>
      </c>
      <c r="H7" s="9">
        <v>0</v>
      </c>
    </row>
    <row r="8" spans="2:8">
      <c r="B8" s="6">
        <v>2380</v>
      </c>
      <c r="C8" s="7" t="s">
        <v>10</v>
      </c>
      <c r="D8" s="8">
        <v>61.8</v>
      </c>
      <c r="E8" s="6">
        <v>43.1</v>
      </c>
      <c r="F8" s="8">
        <v>33.799999999999997</v>
      </c>
      <c r="G8" s="6">
        <v>23.3</v>
      </c>
      <c r="H8" s="9">
        <v>16.8</v>
      </c>
    </row>
    <row r="9" spans="2:8">
      <c r="B9" s="6">
        <v>2000</v>
      </c>
      <c r="C9" s="7" t="s">
        <v>11</v>
      </c>
      <c r="D9" s="8">
        <v>70.7</v>
      </c>
      <c r="E9" s="6">
        <v>55.2</v>
      </c>
      <c r="F9" s="8">
        <v>41.1</v>
      </c>
      <c r="G9" s="10">
        <v>27</v>
      </c>
      <c r="H9" s="11">
        <v>19</v>
      </c>
    </row>
    <row r="10" spans="2:8">
      <c r="B10" s="6">
        <v>1410</v>
      </c>
      <c r="C10" s="7" t="s">
        <v>12</v>
      </c>
      <c r="D10" s="8">
        <v>284.8</v>
      </c>
      <c r="E10" s="6">
        <v>227.3</v>
      </c>
      <c r="F10" s="8">
        <v>180.4</v>
      </c>
      <c r="G10" s="6">
        <v>114.2</v>
      </c>
      <c r="H10" s="9">
        <v>75.7</v>
      </c>
    </row>
    <row r="11" spans="2:8">
      <c r="B11" s="6">
        <v>840</v>
      </c>
      <c r="C11" s="7" t="s">
        <v>13</v>
      </c>
      <c r="D11" s="8">
        <v>264.5</v>
      </c>
      <c r="E11" s="6">
        <v>271.39999999999998</v>
      </c>
      <c r="F11" s="8">
        <v>261.89999999999998</v>
      </c>
      <c r="G11" s="6">
        <v>207.2</v>
      </c>
      <c r="H11" s="9">
        <v>150.9</v>
      </c>
    </row>
    <row r="12" spans="2:8">
      <c r="B12" s="6">
        <v>590</v>
      </c>
      <c r="C12" s="7" t="s">
        <v>14</v>
      </c>
      <c r="D12" s="8">
        <v>119.4</v>
      </c>
      <c r="E12" s="6">
        <v>121.8</v>
      </c>
      <c r="F12" s="8">
        <v>130.4</v>
      </c>
      <c r="G12" s="6">
        <v>139.69999999999999</v>
      </c>
      <c r="H12" s="9">
        <v>126.8</v>
      </c>
    </row>
    <row r="13" spans="2:8">
      <c r="B13" s="6">
        <v>420</v>
      </c>
      <c r="C13" s="7" t="s">
        <v>15</v>
      </c>
      <c r="D13" s="12">
        <v>87</v>
      </c>
      <c r="E13" s="6">
        <v>94.4</v>
      </c>
      <c r="F13" s="8">
        <v>97.3</v>
      </c>
      <c r="G13" s="6">
        <v>111.5</v>
      </c>
      <c r="H13" s="9">
        <v>122.9</v>
      </c>
    </row>
    <row r="14" spans="2:8">
      <c r="B14" s="6">
        <v>297</v>
      </c>
      <c r="C14" s="7" t="s">
        <v>16</v>
      </c>
      <c r="D14" s="8">
        <v>62.6</v>
      </c>
      <c r="E14" s="6">
        <v>79.400000000000006</v>
      </c>
      <c r="F14" s="8">
        <v>92.1</v>
      </c>
      <c r="G14" s="6">
        <v>111.6</v>
      </c>
      <c r="H14" s="9">
        <v>125.3</v>
      </c>
    </row>
    <row r="15" spans="2:8">
      <c r="B15" s="6">
        <v>210</v>
      </c>
      <c r="C15" s="7" t="s">
        <v>17</v>
      </c>
      <c r="D15" s="8">
        <v>46.6</v>
      </c>
      <c r="E15" s="6">
        <v>60.4</v>
      </c>
      <c r="F15" s="8">
        <v>72.400000000000006</v>
      </c>
      <c r="G15" s="10">
        <v>93</v>
      </c>
      <c r="H15" s="9">
        <v>110.2</v>
      </c>
    </row>
    <row r="16" spans="2:8">
      <c r="B16" s="6">
        <v>149</v>
      </c>
      <c r="C16" s="7" t="s">
        <v>18</v>
      </c>
      <c r="D16" s="8">
        <v>34.1</v>
      </c>
      <c r="E16" s="6">
        <v>45.5</v>
      </c>
      <c r="F16" s="8">
        <v>55.9</v>
      </c>
      <c r="G16" s="6">
        <v>73.400000000000006</v>
      </c>
      <c r="H16" s="9">
        <v>90.9</v>
      </c>
    </row>
    <row r="17" spans="2:8">
      <c r="B17" s="6">
        <v>105</v>
      </c>
      <c r="C17" s="7" t="s">
        <v>19</v>
      </c>
      <c r="D17" s="8">
        <v>28.4</v>
      </c>
      <c r="E17" s="6">
        <v>37.299999999999997</v>
      </c>
      <c r="F17" s="12">
        <v>46</v>
      </c>
      <c r="G17" s="6">
        <v>61.4</v>
      </c>
      <c r="H17" s="11">
        <v>77</v>
      </c>
    </row>
    <row r="18" spans="2:8">
      <c r="B18" s="6">
        <v>74</v>
      </c>
      <c r="C18" s="7" t="s">
        <v>20</v>
      </c>
      <c r="D18" s="8">
        <v>21.1</v>
      </c>
      <c r="E18" s="6">
        <v>29.7</v>
      </c>
      <c r="F18" s="8">
        <v>36.700000000000003</v>
      </c>
      <c r="G18" s="6">
        <v>51.2</v>
      </c>
      <c r="H18" s="9">
        <v>69.3</v>
      </c>
    </row>
    <row r="19" spans="2:8">
      <c r="B19" s="6">
        <v>53</v>
      </c>
      <c r="C19" s="7" t="s">
        <v>21</v>
      </c>
      <c r="D19" s="8">
        <v>19.7</v>
      </c>
      <c r="E19" s="6">
        <v>24.9</v>
      </c>
      <c r="F19" s="8">
        <v>31.3</v>
      </c>
      <c r="G19" s="10">
        <v>40</v>
      </c>
      <c r="H19" s="9">
        <v>55.7</v>
      </c>
    </row>
    <row r="20" spans="2:8">
      <c r="B20" s="6">
        <v>44</v>
      </c>
      <c r="C20" s="7" t="s">
        <v>22</v>
      </c>
      <c r="D20" s="8">
        <v>11.4</v>
      </c>
      <c r="E20" s="6">
        <v>14.8</v>
      </c>
      <c r="F20" s="8">
        <v>21.2</v>
      </c>
      <c r="G20" s="6">
        <v>29.7</v>
      </c>
      <c r="H20" s="9">
        <v>39.5</v>
      </c>
    </row>
    <row r="21" spans="2:8">
      <c r="B21" s="6">
        <v>37</v>
      </c>
      <c r="C21" s="7" t="s">
        <v>23</v>
      </c>
      <c r="D21" s="8">
        <v>12.7</v>
      </c>
      <c r="E21" s="6">
        <v>17.2</v>
      </c>
      <c r="F21" s="8">
        <v>20.6</v>
      </c>
      <c r="G21" s="6">
        <v>29.8</v>
      </c>
      <c r="H21" s="9">
        <v>30.8</v>
      </c>
    </row>
    <row r="22" spans="2:8" ht="15.75" thickBot="1">
      <c r="B22" s="13" t="s">
        <v>24</v>
      </c>
      <c r="C22" s="14" t="s">
        <v>25</v>
      </c>
      <c r="D22" s="15">
        <v>11.2</v>
      </c>
      <c r="E22" s="16">
        <v>13.1</v>
      </c>
      <c r="F22" s="15">
        <v>11.8</v>
      </c>
      <c r="G22" s="16">
        <v>14.5</v>
      </c>
      <c r="H22" s="17">
        <v>12.8</v>
      </c>
    </row>
    <row r="23" spans="2:8" ht="15.75" thickBot="1">
      <c r="B23" s="34" t="s">
        <v>26</v>
      </c>
      <c r="C23" s="35"/>
      <c r="D23" s="36">
        <f>SUM(D8:D22)</f>
        <v>1136.0000000000002</v>
      </c>
      <c r="E23" s="37">
        <f t="shared" ref="E23:H23" si="0">SUM(E8:E22)</f>
        <v>1135.5</v>
      </c>
      <c r="F23" s="36">
        <f t="shared" si="0"/>
        <v>1132.8999999999999</v>
      </c>
      <c r="G23" s="37">
        <f t="shared" si="0"/>
        <v>1127.5</v>
      </c>
      <c r="H23" s="36">
        <f>SUM(H8:H22)</f>
        <v>1123.5999999999999</v>
      </c>
    </row>
    <row r="24" spans="2:8" ht="15.75" thickBot="1"/>
    <row r="25" spans="2:8" ht="15.75" thickBot="1">
      <c r="B25" s="1" t="s">
        <v>2</v>
      </c>
      <c r="C25" s="30" t="s">
        <v>3</v>
      </c>
      <c r="D25" s="3" t="s">
        <v>4</v>
      </c>
      <c r="E25" s="30" t="s">
        <v>27</v>
      </c>
      <c r="F25" s="3" t="s">
        <v>28</v>
      </c>
    </row>
    <row r="26" spans="2:8" ht="15.75" thickBot="1">
      <c r="B26" s="4">
        <v>3360</v>
      </c>
      <c r="C26" s="5" t="s">
        <v>9</v>
      </c>
      <c r="D26" s="9">
        <v>0</v>
      </c>
      <c r="E26" s="27">
        <f>(D26*100)/$D$42</f>
        <v>0</v>
      </c>
      <c r="F26" s="18">
        <f>(100-E26)</f>
        <v>100</v>
      </c>
    </row>
    <row r="27" spans="2:8" ht="15.75" thickBot="1">
      <c r="B27" s="6">
        <v>2380</v>
      </c>
      <c r="C27" s="7" t="s">
        <v>10</v>
      </c>
      <c r="D27" s="9">
        <v>61.8</v>
      </c>
      <c r="E27" s="27">
        <f>(D27*100)/$D$42</f>
        <v>5.4401408450704212</v>
      </c>
      <c r="F27" s="18">
        <f>(F26-E27)</f>
        <v>94.559859154929583</v>
      </c>
    </row>
    <row r="28" spans="2:8" ht="15.75" thickBot="1">
      <c r="B28" s="46">
        <v>2000</v>
      </c>
      <c r="C28" s="7" t="s">
        <v>11</v>
      </c>
      <c r="D28" s="9">
        <v>70.7</v>
      </c>
      <c r="E28" s="27">
        <f t="shared" ref="E28:E41" si="1">(D28*100)/$D$42</f>
        <v>6.2235915492957732</v>
      </c>
      <c r="F28" s="42">
        <f t="shared" ref="F28:F40" si="2">(F27-E28)</f>
        <v>88.336267605633807</v>
      </c>
      <c r="G28" s="40" t="s">
        <v>32</v>
      </c>
      <c r="H28" s="26">
        <f>B28</f>
        <v>2000</v>
      </c>
    </row>
    <row r="29" spans="2:8" ht="15.75" thickBot="1">
      <c r="B29" s="46">
        <v>1410</v>
      </c>
      <c r="C29" s="7" t="s">
        <v>12</v>
      </c>
      <c r="D29" s="9">
        <v>284.8</v>
      </c>
      <c r="E29" s="27">
        <f t="shared" si="1"/>
        <v>25.070422535211261</v>
      </c>
      <c r="F29" s="42">
        <f>(F28-E29)</f>
        <v>63.265845070422543</v>
      </c>
      <c r="G29" s="40" t="s">
        <v>31</v>
      </c>
      <c r="H29" s="26">
        <f>B29</f>
        <v>1410</v>
      </c>
    </row>
    <row r="30" spans="2:8" ht="15.75" thickBot="1">
      <c r="B30" s="6">
        <v>840</v>
      </c>
      <c r="C30" s="7" t="s">
        <v>13</v>
      </c>
      <c r="D30" s="9">
        <v>264.5</v>
      </c>
      <c r="E30" s="27">
        <f t="shared" si="1"/>
        <v>23.283450704225348</v>
      </c>
      <c r="F30" s="18">
        <f t="shared" si="2"/>
        <v>39.982394366197198</v>
      </c>
      <c r="G30" s="41" t="s">
        <v>30</v>
      </c>
      <c r="H30" s="29">
        <f>F28</f>
        <v>88.336267605633807</v>
      </c>
    </row>
    <row r="31" spans="2:8" ht="15.75" thickBot="1">
      <c r="B31" s="6">
        <v>590</v>
      </c>
      <c r="C31" s="7" t="s">
        <v>14</v>
      </c>
      <c r="D31" s="9">
        <v>119.4</v>
      </c>
      <c r="E31" s="27">
        <f t="shared" si="1"/>
        <v>10.510563380281688</v>
      </c>
      <c r="F31" s="18">
        <f t="shared" si="2"/>
        <v>29.47183098591551</v>
      </c>
      <c r="G31" s="41" t="s">
        <v>29</v>
      </c>
      <c r="H31" s="29">
        <f>F29</f>
        <v>63.265845070422543</v>
      </c>
    </row>
    <row r="32" spans="2:8" ht="15.75" thickBot="1">
      <c r="B32" s="6">
        <v>420</v>
      </c>
      <c r="C32" s="7" t="s">
        <v>15</v>
      </c>
      <c r="D32" s="11">
        <v>87</v>
      </c>
      <c r="E32" s="27">
        <f t="shared" si="1"/>
        <v>7.6584507042253502</v>
      </c>
      <c r="F32" s="18">
        <f t="shared" si="2"/>
        <v>21.813380281690158</v>
      </c>
    </row>
    <row r="33" spans="2:9" ht="15.75" thickBot="1">
      <c r="B33" s="6">
        <v>297</v>
      </c>
      <c r="C33" s="7" t="s">
        <v>16</v>
      </c>
      <c r="D33" s="9">
        <v>62.6</v>
      </c>
      <c r="E33" s="27">
        <f t="shared" si="1"/>
        <v>5.5105633802816891</v>
      </c>
      <c r="F33" s="18">
        <f t="shared" si="2"/>
        <v>16.30281690140847</v>
      </c>
      <c r="H33" s="44" t="s">
        <v>33</v>
      </c>
      <c r="I33" s="43">
        <f>(LOG10(H28/H29)/(LOG10(H30/H31)))</f>
        <v>1.0471902027342754</v>
      </c>
    </row>
    <row r="34" spans="2:9" ht="15.75" thickBot="1">
      <c r="B34" s="6">
        <v>210</v>
      </c>
      <c r="C34" s="7" t="s">
        <v>17</v>
      </c>
      <c r="D34" s="9">
        <v>46.6</v>
      </c>
      <c r="E34" s="27">
        <f t="shared" si="1"/>
        <v>4.1021126760563371</v>
      </c>
      <c r="F34" s="18">
        <f t="shared" si="2"/>
        <v>12.200704225352133</v>
      </c>
      <c r="H34" s="44" t="s">
        <v>34</v>
      </c>
      <c r="I34" s="26">
        <f>(LOG10(H28))-(I33*(LOG10(H30/80)))</f>
        <v>3.2559494434113359</v>
      </c>
    </row>
    <row r="35" spans="2:9" ht="15.75" thickBot="1">
      <c r="B35" s="6">
        <v>149</v>
      </c>
      <c r="C35" s="7" t="s">
        <v>18</v>
      </c>
      <c r="D35" s="9">
        <v>34.1</v>
      </c>
      <c r="E35" s="27">
        <f t="shared" si="1"/>
        <v>3.0017605633802811</v>
      </c>
      <c r="F35" s="18">
        <f t="shared" si="2"/>
        <v>9.1989436619718532</v>
      </c>
      <c r="H35" s="44" t="s">
        <v>35</v>
      </c>
      <c r="I35" s="43">
        <f>10^I34</f>
        <v>1802.8078622527707</v>
      </c>
    </row>
    <row r="36" spans="2:9" ht="15.75" thickBot="1">
      <c r="B36" s="6">
        <v>105</v>
      </c>
      <c r="C36" s="7" t="s">
        <v>19</v>
      </c>
      <c r="D36" s="9">
        <v>28.4</v>
      </c>
      <c r="E36" s="27">
        <f t="shared" si="1"/>
        <v>2.4999999999999996</v>
      </c>
      <c r="F36" s="18">
        <f t="shared" si="2"/>
        <v>6.6989436619718532</v>
      </c>
    </row>
    <row r="37" spans="2:9" ht="15.75" thickBot="1">
      <c r="B37" s="6">
        <v>74</v>
      </c>
      <c r="C37" s="7" t="s">
        <v>20</v>
      </c>
      <c r="D37" s="9">
        <v>21.1</v>
      </c>
      <c r="E37" s="27">
        <f t="shared" si="1"/>
        <v>1.8573943661971828</v>
      </c>
      <c r="F37" s="18">
        <f t="shared" si="2"/>
        <v>4.8415492957746702</v>
      </c>
    </row>
    <row r="38" spans="2:9" ht="15.75" thickBot="1">
      <c r="B38" s="6">
        <v>53</v>
      </c>
      <c r="C38" s="7" t="s">
        <v>21</v>
      </c>
      <c r="D38" s="9">
        <v>19.7</v>
      </c>
      <c r="E38" s="27">
        <f t="shared" si="1"/>
        <v>1.7341549295774645</v>
      </c>
      <c r="F38" s="18">
        <f t="shared" si="2"/>
        <v>3.1073943661972057</v>
      </c>
    </row>
    <row r="39" spans="2:9" ht="15.75" thickBot="1">
      <c r="B39" s="6">
        <v>44</v>
      </c>
      <c r="C39" s="7" t="s">
        <v>22</v>
      </c>
      <c r="D39" s="9">
        <v>11.4</v>
      </c>
      <c r="E39" s="27">
        <f t="shared" si="1"/>
        <v>1.0035211267605633</v>
      </c>
      <c r="F39" s="18">
        <f t="shared" si="2"/>
        <v>2.1038732394366422</v>
      </c>
    </row>
    <row r="40" spans="2:9" ht="15.75" thickBot="1">
      <c r="B40" s="6">
        <v>37</v>
      </c>
      <c r="C40" s="7" t="s">
        <v>23</v>
      </c>
      <c r="D40" s="9">
        <v>12.7</v>
      </c>
      <c r="E40" s="27">
        <f t="shared" si="1"/>
        <v>1.117957746478873</v>
      </c>
      <c r="F40" s="18">
        <f t="shared" si="2"/>
        <v>0.98591549295776915</v>
      </c>
    </row>
    <row r="41" spans="2:9" ht="15.75" thickBot="1">
      <c r="B41" s="13" t="s">
        <v>24</v>
      </c>
      <c r="C41" s="14" t="s">
        <v>25</v>
      </c>
      <c r="D41" s="25">
        <v>11.2</v>
      </c>
      <c r="E41" s="27">
        <f t="shared" si="1"/>
        <v>0.98591549295774628</v>
      </c>
      <c r="F41" s="18">
        <v>0</v>
      </c>
    </row>
    <row r="42" spans="2:9" ht="15.75" thickBot="1">
      <c r="B42" s="34" t="s">
        <v>26</v>
      </c>
      <c r="C42" s="35"/>
      <c r="D42" s="18">
        <f>SUM(D27:D41)</f>
        <v>1136.0000000000002</v>
      </c>
      <c r="E42" s="18">
        <f>(D42*100)/$D$42</f>
        <v>100</v>
      </c>
      <c r="F42" s="18">
        <f>(F41-E42)</f>
        <v>-100</v>
      </c>
    </row>
  </sheetData>
  <mergeCells count="4">
    <mergeCell ref="B23:C23"/>
    <mergeCell ref="B42:C42"/>
    <mergeCell ref="B5:H5"/>
    <mergeCell ref="B2:H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Isaias</cp:lastModifiedBy>
  <dcterms:created xsi:type="dcterms:W3CDTF">2021-04-30T13:56:11Z</dcterms:created>
  <dcterms:modified xsi:type="dcterms:W3CDTF">2022-06-30T21:45:33Z</dcterms:modified>
</cp:coreProperties>
</file>