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4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24519"/>
</workbook>
</file>

<file path=xl/calcChain.xml><?xml version="1.0" encoding="utf-8"?>
<calcChain xmlns="http://schemas.openxmlformats.org/spreadsheetml/2006/main">
  <c r="K7" i="5"/>
  <c r="K8"/>
  <c r="K9"/>
  <c r="K10"/>
  <c r="J7"/>
  <c r="J8"/>
  <c r="J9"/>
  <c r="J10"/>
  <c r="J6"/>
  <c r="F7"/>
  <c r="F8"/>
  <c r="F9"/>
  <c r="F10"/>
  <c r="F6"/>
  <c r="H4" i="4"/>
  <c r="H5"/>
  <c r="H6"/>
  <c r="H7"/>
  <c r="H8"/>
  <c r="H9"/>
  <c r="H10"/>
  <c r="H11"/>
  <c r="H12"/>
  <c r="H13"/>
  <c r="H14"/>
  <c r="H3"/>
  <c r="C18"/>
  <c r="C17"/>
  <c r="D10" i="3"/>
  <c r="G4" i="4"/>
  <c r="G5"/>
  <c r="G6"/>
  <c r="G7"/>
  <c r="G8"/>
  <c r="G9"/>
  <c r="G10"/>
  <c r="G11"/>
  <c r="G12"/>
  <c r="G13"/>
  <c r="G14"/>
  <c r="G3"/>
  <c r="I16" i="3"/>
  <c r="J16" s="1"/>
  <c r="I15"/>
  <c r="J15" s="1"/>
  <c r="I14"/>
  <c r="J14" s="1"/>
  <c r="I13"/>
  <c r="J13" s="1"/>
  <c r="I12"/>
  <c r="J12" s="1"/>
  <c r="I11"/>
  <c r="J11" s="1"/>
  <c r="I10"/>
  <c r="J10" s="1"/>
  <c r="D20"/>
  <c r="D17"/>
  <c r="D12"/>
  <c r="D13"/>
  <c r="D18"/>
  <c r="D22"/>
  <c r="D21"/>
  <c r="D11"/>
  <c r="D15"/>
  <c r="D16"/>
  <c r="D14"/>
  <c r="D19"/>
  <c r="F37" i="2"/>
  <c r="G37" s="1"/>
  <c r="F36"/>
  <c r="G36" s="1"/>
  <c r="F35"/>
  <c r="G35" s="1"/>
  <c r="F34"/>
  <c r="G34" s="1"/>
  <c r="F33"/>
  <c r="G33" s="1"/>
  <c r="F22"/>
  <c r="G22" s="1"/>
  <c r="F21"/>
  <c r="G21" s="1"/>
  <c r="F14"/>
  <c r="G14" s="1"/>
  <c r="F17"/>
  <c r="G17" s="1"/>
  <c r="F13"/>
  <c r="G13" s="1"/>
  <c r="F20"/>
  <c r="G20" s="1"/>
  <c r="F19"/>
  <c r="G19" s="1"/>
  <c r="F12"/>
  <c r="G12" s="1"/>
  <c r="F18"/>
  <c r="G18" s="1"/>
  <c r="F15"/>
  <c r="G15" s="1"/>
  <c r="F11"/>
  <c r="G11" s="1"/>
  <c r="F16"/>
  <c r="G16" s="1"/>
  <c r="F10"/>
  <c r="G10" s="1"/>
  <c r="D4" i="1"/>
  <c r="D7"/>
  <c r="D6"/>
  <c r="D5"/>
  <c r="D8"/>
  <c r="D9"/>
  <c r="D10"/>
  <c r="D11"/>
  <c r="D25" i="3" l="1"/>
  <c r="E16" s="1"/>
  <c r="E13"/>
  <c r="E20"/>
  <c r="E11" l="1"/>
  <c r="E18"/>
  <c r="E15"/>
  <c r="E10"/>
  <c r="E17"/>
  <c r="E22"/>
  <c r="E19"/>
  <c r="E12"/>
  <c r="E21"/>
  <c r="E14"/>
</calcChain>
</file>

<file path=xl/sharedStrings.xml><?xml version="1.0" encoding="utf-8"?>
<sst xmlns="http://schemas.openxmlformats.org/spreadsheetml/2006/main" count="118" uniqueCount="84">
  <si>
    <t>Nombres</t>
  </si>
  <si>
    <t>Nª de mascotas</t>
  </si>
  <si>
    <t>Permitido?</t>
  </si>
  <si>
    <t>Martin</t>
  </si>
  <si>
    <t>Jose</t>
  </si>
  <si>
    <t>Jorji</t>
  </si>
  <si>
    <t>Trufula</t>
  </si>
  <si>
    <t>Juan</t>
  </si>
  <si>
    <t>Feng</t>
  </si>
  <si>
    <t>Maria</t>
  </si>
  <si>
    <t>Ana</t>
  </si>
  <si>
    <t>Admision de mascotas</t>
  </si>
  <si>
    <t xml:space="preserve">NOTAS ALUMNOS </t>
  </si>
  <si>
    <t xml:space="preserve">Nombres Alumnos </t>
  </si>
  <si>
    <t>1er Trimestre</t>
  </si>
  <si>
    <t>2do Trimestre</t>
  </si>
  <si>
    <t xml:space="preserve">3er Trimestre </t>
  </si>
  <si>
    <t>Mariano Perez</t>
  </si>
  <si>
    <t>Susana Diaz</t>
  </si>
  <si>
    <t>Margarita Soler</t>
  </si>
  <si>
    <t xml:space="preserve">Joan Cisa </t>
  </si>
  <si>
    <t>Montse Abril</t>
  </si>
  <si>
    <t>Notas</t>
  </si>
  <si>
    <t>Evaluacion</t>
  </si>
  <si>
    <t>Maria Dibosco</t>
  </si>
  <si>
    <t>Dilaiha Meso</t>
  </si>
  <si>
    <t>Octavio Hernandez</t>
  </si>
  <si>
    <t>Gil Perez</t>
  </si>
  <si>
    <t xml:space="preserve">Soledad Marquèz </t>
  </si>
  <si>
    <t>Guadalupe Maduro</t>
  </si>
  <si>
    <t>Xinarathoo Fi</t>
  </si>
  <si>
    <t>Zhing Bustos</t>
  </si>
  <si>
    <t xml:space="preserve">Vendedor </t>
  </si>
  <si>
    <t>Venta</t>
  </si>
  <si>
    <t>Comision</t>
  </si>
  <si>
    <t>Beatriz</t>
  </si>
  <si>
    <t>Eduardo</t>
  </si>
  <si>
    <t>Teresa</t>
  </si>
  <si>
    <t xml:space="preserve">Oscar </t>
  </si>
  <si>
    <t xml:space="preserve">Victoria </t>
  </si>
  <si>
    <t>PROMEDIO</t>
  </si>
  <si>
    <t>Comision Base</t>
  </si>
  <si>
    <t>Javier</t>
  </si>
  <si>
    <t>Ximena</t>
  </si>
  <si>
    <t>Tschad</t>
  </si>
  <si>
    <t>Tryndamere</t>
  </si>
  <si>
    <t>Irelia</t>
  </si>
  <si>
    <t>Demonic</t>
  </si>
  <si>
    <t>Janina</t>
  </si>
  <si>
    <t>Tomasa</t>
  </si>
  <si>
    <t>Observacion</t>
  </si>
  <si>
    <t>Lunes</t>
  </si>
  <si>
    <t>Martes</t>
  </si>
  <si>
    <t>Miercoles</t>
  </si>
  <si>
    <t>Jueves</t>
  </si>
  <si>
    <t>Viernes</t>
  </si>
  <si>
    <t>Sabado</t>
  </si>
  <si>
    <t>CANT.ALUMNOS</t>
  </si>
  <si>
    <t>MAXIMO POR CURSO</t>
  </si>
  <si>
    <t>MMA</t>
  </si>
  <si>
    <t>Localizada</t>
  </si>
  <si>
    <t>Cycling</t>
  </si>
  <si>
    <t>Telas</t>
  </si>
  <si>
    <t>Zumba</t>
  </si>
  <si>
    <t>Musculación</t>
  </si>
  <si>
    <t>OCTUBRE</t>
  </si>
  <si>
    <t xml:space="preserve">DESCRIPCION </t>
  </si>
  <si>
    <t>Musculatura</t>
  </si>
  <si>
    <t>ALUMNOS INSCRITOS</t>
  </si>
  <si>
    <t>DESCUENTOS</t>
  </si>
  <si>
    <t>Promedio General</t>
  </si>
  <si>
    <t>Promedio</t>
  </si>
  <si>
    <t>Nombre y Apellido</t>
  </si>
  <si>
    <t>Nota 1</t>
  </si>
  <si>
    <t>Nota 2</t>
  </si>
  <si>
    <t>Nota 3</t>
  </si>
  <si>
    <t>1º Semestre</t>
  </si>
  <si>
    <t>2º Semestre</t>
  </si>
  <si>
    <t>Disension Barreno</t>
  </si>
  <si>
    <t>Farmaco Hernandez</t>
  </si>
  <si>
    <t>Marcos Desco</t>
  </si>
  <si>
    <t>Sofia M14</t>
  </si>
  <si>
    <t>Meria Alborado</t>
  </si>
  <si>
    <t>0-0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</si>
</sst>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8" formatCode="_ [$$-2C0A]\ * #,##0.00_ ;_ [$$-2C0A]\ * \-#,##0.00_ ;_ [$$-2C0A]\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u/>
      <sz val="11"/>
      <color rgb="FFFF0000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lightDown">
        <fgColor theme="6" tint="0.39994506668294322"/>
        <bgColor theme="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8CCFF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0FED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Fill="1" applyBorder="1" applyAlignment="1">
      <alignment horizontal="center" vertical="center"/>
    </xf>
    <xf numFmtId="43" fontId="0" fillId="0" borderId="12" xfId="1" applyNumberFormat="1" applyFont="1" applyFill="1" applyBorder="1" applyAlignment="1">
      <alignment horizontal="center" vertical="center"/>
    </xf>
    <xf numFmtId="43" fontId="0" fillId="0" borderId="3" xfId="1" applyNumberFormat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0" fontId="0" fillId="2" borderId="1" xfId="0" applyFill="1" applyBorder="1"/>
    <xf numFmtId="10" fontId="0" fillId="0" borderId="1" xfId="2" applyNumberFormat="1" applyFont="1" applyBorder="1"/>
    <xf numFmtId="0" fontId="2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2" xfId="0" applyBorder="1"/>
    <xf numFmtId="0" fontId="0" fillId="0" borderId="19" xfId="0" applyBorder="1"/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/>
    <xf numFmtId="0" fontId="0" fillId="2" borderId="2" xfId="0" applyFill="1" applyBorder="1"/>
    <xf numFmtId="0" fontId="2" fillId="2" borderId="24" xfId="0" applyFont="1" applyFill="1" applyBorder="1" applyAlignment="1">
      <alignment horizontal="center" vertical="distributed" textRotation="255" shrinkToFit="1" readingOrder="1"/>
    </xf>
    <xf numFmtId="0" fontId="0" fillId="11" borderId="21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left" readingOrder="1"/>
    </xf>
    <xf numFmtId="168" fontId="0" fillId="0" borderId="1" xfId="0" applyNumberFormat="1" applyBorder="1" applyAlignment="1">
      <alignment horizontal="center" vertical="center"/>
    </xf>
    <xf numFmtId="168" fontId="0" fillId="4" borderId="1" xfId="0" applyNumberForma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5" fillId="0" borderId="0" xfId="0" applyFont="1" applyAlignment="1">
      <alignment horizontal="left" readingOrder="1"/>
    </xf>
    <xf numFmtId="0" fontId="0" fillId="2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2" xfId="2" applyFont="1" applyBorder="1" applyAlignment="1">
      <alignment horizontal="center"/>
    </xf>
    <xf numFmtId="9" fontId="0" fillId="11" borderId="2" xfId="2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0" fillId="0" borderId="0" xfId="0" applyAlignment="1"/>
    <xf numFmtId="0" fontId="2" fillId="14" borderId="27" xfId="0" applyFont="1" applyFill="1" applyBorder="1" applyAlignment="1">
      <alignment horizontal="center" vertical="center"/>
    </xf>
    <xf numFmtId="0" fontId="2" fillId="14" borderId="29" xfId="0" applyFont="1" applyFill="1" applyBorder="1" applyAlignment="1">
      <alignment horizontal="center" vertical="center"/>
    </xf>
    <xf numFmtId="0" fontId="2" fillId="14" borderId="2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15" borderId="15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1" xfId="0" applyNumberFormat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  <colors>
    <mruColors>
      <color rgb="FFA0FED1"/>
      <color rgb="FF66FF99"/>
      <color rgb="FF00FF99"/>
      <color rgb="FF8CCFFC"/>
      <color rgb="FF50B5FA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1"/>
  <sheetViews>
    <sheetView workbookViewId="0">
      <selection activeCell="F14" sqref="F14"/>
    </sheetView>
  </sheetViews>
  <sheetFormatPr baseColWidth="10" defaultRowHeight="15"/>
  <cols>
    <col min="3" max="3" width="14.5703125" customWidth="1"/>
    <col min="4" max="4" width="14.42578125" customWidth="1"/>
    <col min="8" max="8" width="7.85546875" customWidth="1"/>
    <col min="9" max="9" width="7.28515625" customWidth="1"/>
    <col min="10" max="10" width="6.42578125" customWidth="1"/>
    <col min="11" max="11" width="6.7109375" customWidth="1"/>
    <col min="12" max="12" width="7.5703125" customWidth="1"/>
  </cols>
  <sheetData>
    <row r="1" spans="2:4" ht="3.75" customHeight="1"/>
    <row r="2" spans="2:4" ht="38.25" customHeight="1">
      <c r="B2" s="31" t="s">
        <v>11</v>
      </c>
      <c r="C2" s="31"/>
      <c r="D2" s="31"/>
    </row>
    <row r="3" spans="2:4">
      <c r="B3" s="2" t="s">
        <v>0</v>
      </c>
      <c r="C3" s="2" t="s">
        <v>1</v>
      </c>
      <c r="D3" s="2" t="s">
        <v>2</v>
      </c>
    </row>
    <row r="4" spans="2:4">
      <c r="B4" s="4" t="s">
        <v>3</v>
      </c>
      <c r="C4" s="3">
        <v>2</v>
      </c>
      <c r="D4" s="5" t="str">
        <f>IF(C4&lt;=2,"Pa dentro papi","Pa la calle")</f>
        <v>Pa dentro papi</v>
      </c>
    </row>
    <row r="5" spans="2:4">
      <c r="B5" s="4" t="s">
        <v>4</v>
      </c>
      <c r="C5" s="3">
        <v>1</v>
      </c>
      <c r="D5" s="5" t="str">
        <f t="shared" ref="D5:D11" si="0">IF(C5&lt;=2,"Pa dentro papi","Pa la callei")</f>
        <v>Pa dentro papi</v>
      </c>
    </row>
    <row r="6" spans="2:4">
      <c r="B6" s="4" t="s">
        <v>5</v>
      </c>
      <c r="C6" s="3">
        <v>3</v>
      </c>
      <c r="D6" s="5" t="str">
        <f>IF(C6&lt;=2,"Pa dentro papi","Pa la calle")</f>
        <v>Pa la calle</v>
      </c>
    </row>
    <row r="7" spans="2:4">
      <c r="B7" s="4" t="s">
        <v>6</v>
      </c>
      <c r="C7" s="3">
        <v>4</v>
      </c>
      <c r="D7" s="5" t="str">
        <f>IF(C7&lt;=2,"Pa dentro papi","Pa la calle")</f>
        <v>Pa la calle</v>
      </c>
    </row>
    <row r="8" spans="2:4">
      <c r="B8" s="4" t="s">
        <v>7</v>
      </c>
      <c r="C8" s="3">
        <v>0</v>
      </c>
      <c r="D8" s="5" t="str">
        <f t="shared" si="0"/>
        <v>Pa dentro papi</v>
      </c>
    </row>
    <row r="9" spans="2:4">
      <c r="B9" s="4" t="s">
        <v>8</v>
      </c>
      <c r="C9" s="3">
        <v>0</v>
      </c>
      <c r="D9" s="5" t="str">
        <f t="shared" si="0"/>
        <v>Pa dentro papi</v>
      </c>
    </row>
    <row r="10" spans="2:4">
      <c r="B10" s="4" t="s">
        <v>9</v>
      </c>
      <c r="C10" s="3">
        <v>2</v>
      </c>
      <c r="D10" s="5" t="str">
        <f t="shared" si="0"/>
        <v>Pa dentro papi</v>
      </c>
    </row>
    <row r="11" spans="2:4">
      <c r="B11" s="4" t="s">
        <v>10</v>
      </c>
      <c r="C11" s="3">
        <v>1</v>
      </c>
      <c r="D11" s="5" t="str">
        <f t="shared" si="0"/>
        <v>Pa dentro papi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5:G38"/>
  <sheetViews>
    <sheetView topLeftCell="A16" workbookViewId="0">
      <selection activeCell="F23" sqref="F23"/>
    </sheetView>
  </sheetViews>
  <sheetFormatPr baseColWidth="10" defaultRowHeight="15"/>
  <cols>
    <col min="2" max="2" width="17.85546875" customWidth="1"/>
    <col min="3" max="3" width="15.42578125" customWidth="1"/>
    <col min="4" max="4" width="14.85546875" customWidth="1"/>
    <col min="5" max="5" width="14.140625" customWidth="1"/>
    <col min="7" max="7" width="13.140625" customWidth="1"/>
  </cols>
  <sheetData>
    <row r="5" spans="2:7" ht="15.75" thickBot="1"/>
    <row r="6" spans="2:7" ht="17.25" customHeight="1" thickTop="1">
      <c r="B6" s="65" t="s">
        <v>12</v>
      </c>
      <c r="C6" s="66"/>
      <c r="D6" s="66"/>
      <c r="E6" s="66"/>
      <c r="F6" s="66"/>
      <c r="G6" s="67"/>
    </row>
    <row r="7" spans="2:7" ht="18.75" customHeight="1" thickBot="1">
      <c r="B7" s="35"/>
      <c r="C7" s="36"/>
      <c r="D7" s="36"/>
      <c r="E7" s="36"/>
      <c r="F7" s="36"/>
      <c r="G7" s="37"/>
    </row>
    <row r="8" spans="2:7" ht="15.75" hidden="1" thickBot="1">
      <c r="B8" s="32"/>
      <c r="C8" s="33"/>
      <c r="D8" s="33"/>
      <c r="E8" s="33"/>
      <c r="F8" s="33"/>
      <c r="G8" s="34"/>
    </row>
    <row r="9" spans="2:7" ht="24" customHeight="1" thickBot="1">
      <c r="B9" s="12" t="s">
        <v>13</v>
      </c>
      <c r="C9" s="13" t="s">
        <v>14</v>
      </c>
      <c r="D9" s="13" t="s">
        <v>15</v>
      </c>
      <c r="E9" s="13" t="s">
        <v>16</v>
      </c>
      <c r="F9" s="14" t="s">
        <v>22</v>
      </c>
      <c r="G9" s="15" t="s">
        <v>23</v>
      </c>
    </row>
    <row r="10" spans="2:7">
      <c r="B10" s="8" t="s">
        <v>17</v>
      </c>
      <c r="C10" s="9">
        <v>2</v>
      </c>
      <c r="D10" s="9">
        <v>3</v>
      </c>
      <c r="E10" s="9">
        <v>5</v>
      </c>
      <c r="F10" s="11">
        <f t="shared" ref="F10:F22" si="0">AVERAGE(C10:E10)</f>
        <v>3.3333333333333335</v>
      </c>
      <c r="G10" s="16" t="str">
        <f>IF(F10&gt;=7,"Certificado","Insuficiente")</f>
        <v>Insuficiente</v>
      </c>
    </row>
    <row r="11" spans="2:7">
      <c r="B11" s="7" t="s">
        <v>21</v>
      </c>
      <c r="C11" s="1">
        <v>7</v>
      </c>
      <c r="D11" s="1">
        <v>4</v>
      </c>
      <c r="E11" s="1">
        <v>5</v>
      </c>
      <c r="F11" s="11">
        <f t="shared" si="0"/>
        <v>5.333333333333333</v>
      </c>
      <c r="G11" s="16" t="str">
        <f t="shared" ref="G11:G22" si="1">IF(F11&gt;=7,"Certificado","Insuficiente")</f>
        <v>Insuficiente</v>
      </c>
    </row>
    <row r="12" spans="2:7">
      <c r="B12" s="18" t="s">
        <v>24</v>
      </c>
      <c r="C12" s="19">
        <v>5</v>
      </c>
      <c r="D12" s="19">
        <v>6</v>
      </c>
      <c r="E12" s="19">
        <v>6</v>
      </c>
      <c r="F12" s="27">
        <f t="shared" si="0"/>
        <v>5.666666666666667</v>
      </c>
      <c r="G12" s="16" t="str">
        <f t="shared" si="1"/>
        <v>Insuficiente</v>
      </c>
    </row>
    <row r="13" spans="2:7">
      <c r="B13" s="18" t="s">
        <v>27</v>
      </c>
      <c r="C13" s="19">
        <v>8</v>
      </c>
      <c r="D13" s="19">
        <v>3</v>
      </c>
      <c r="E13" s="1">
        <v>6</v>
      </c>
      <c r="F13" s="25">
        <f t="shared" si="0"/>
        <v>5.666666666666667</v>
      </c>
      <c r="G13" s="16" t="str">
        <f t="shared" si="1"/>
        <v>Insuficiente</v>
      </c>
    </row>
    <row r="14" spans="2:7">
      <c r="B14" s="18" t="s">
        <v>31</v>
      </c>
      <c r="C14" s="19">
        <v>7</v>
      </c>
      <c r="D14" s="19">
        <v>6</v>
      </c>
      <c r="E14" s="1">
        <v>4</v>
      </c>
      <c r="F14" s="21">
        <f t="shared" si="0"/>
        <v>5.666666666666667</v>
      </c>
      <c r="G14" s="16" t="str">
        <f t="shared" si="1"/>
        <v>Insuficiente</v>
      </c>
    </row>
    <row r="15" spans="2:7">
      <c r="B15" s="7" t="s">
        <v>19</v>
      </c>
      <c r="C15" s="1">
        <v>6</v>
      </c>
      <c r="D15" s="1">
        <v>6</v>
      </c>
      <c r="E15" s="1">
        <v>5.75</v>
      </c>
      <c r="F15" s="26">
        <f t="shared" si="0"/>
        <v>5.916666666666667</v>
      </c>
      <c r="G15" s="16" t="str">
        <f t="shared" si="1"/>
        <v>Insuficiente</v>
      </c>
    </row>
    <row r="16" spans="2:7">
      <c r="B16" s="7" t="s">
        <v>20</v>
      </c>
      <c r="C16" s="1">
        <v>4</v>
      </c>
      <c r="D16" s="1">
        <v>8</v>
      </c>
      <c r="E16" s="1">
        <v>6</v>
      </c>
      <c r="F16" s="1">
        <f t="shared" si="0"/>
        <v>6</v>
      </c>
      <c r="G16" s="16" t="str">
        <f t="shared" si="1"/>
        <v>Insuficiente</v>
      </c>
    </row>
    <row r="17" spans="2:7">
      <c r="B17" s="18" t="s">
        <v>28</v>
      </c>
      <c r="C17" s="19">
        <v>10</v>
      </c>
      <c r="D17" s="19">
        <v>7</v>
      </c>
      <c r="E17" s="1">
        <v>3</v>
      </c>
      <c r="F17" s="21">
        <f t="shared" si="0"/>
        <v>6.666666666666667</v>
      </c>
      <c r="G17" s="16" t="str">
        <f t="shared" si="1"/>
        <v>Insuficiente</v>
      </c>
    </row>
    <row r="18" spans="2:7">
      <c r="B18" s="7" t="s">
        <v>18</v>
      </c>
      <c r="C18" s="1">
        <v>9</v>
      </c>
      <c r="D18" s="1">
        <v>8</v>
      </c>
      <c r="E18" s="1">
        <v>4</v>
      </c>
      <c r="F18" s="1">
        <f t="shared" si="0"/>
        <v>7</v>
      </c>
      <c r="G18" s="16" t="str">
        <f t="shared" si="1"/>
        <v>Certificado</v>
      </c>
    </row>
    <row r="19" spans="2:7">
      <c r="B19" s="18" t="s">
        <v>25</v>
      </c>
      <c r="C19" s="19">
        <v>8</v>
      </c>
      <c r="D19" s="19">
        <v>7</v>
      </c>
      <c r="E19" s="19">
        <v>7</v>
      </c>
      <c r="F19" s="20">
        <f t="shared" si="0"/>
        <v>7.333333333333333</v>
      </c>
      <c r="G19" s="16" t="str">
        <f t="shared" si="1"/>
        <v>Certificado</v>
      </c>
    </row>
    <row r="20" spans="2:7">
      <c r="B20" s="18" t="s">
        <v>26</v>
      </c>
      <c r="C20" s="19">
        <v>6</v>
      </c>
      <c r="D20" s="19">
        <v>9</v>
      </c>
      <c r="E20" s="19">
        <v>8</v>
      </c>
      <c r="F20" s="21">
        <f t="shared" si="0"/>
        <v>7.666666666666667</v>
      </c>
      <c r="G20" s="16" t="str">
        <f t="shared" si="1"/>
        <v>Certificado</v>
      </c>
    </row>
    <row r="21" spans="2:7">
      <c r="B21" s="18" t="s">
        <v>29</v>
      </c>
      <c r="C21" s="19">
        <v>9</v>
      </c>
      <c r="D21" s="19">
        <v>8</v>
      </c>
      <c r="E21" s="1">
        <v>6</v>
      </c>
      <c r="F21" s="21">
        <f t="shared" si="0"/>
        <v>7.666666666666667</v>
      </c>
      <c r="G21" s="16" t="str">
        <f t="shared" si="1"/>
        <v>Certificado</v>
      </c>
    </row>
    <row r="22" spans="2:7" ht="15.75" thickBot="1">
      <c r="B22" s="22" t="s">
        <v>30</v>
      </c>
      <c r="C22" s="23">
        <v>9</v>
      </c>
      <c r="D22" s="10">
        <v>6</v>
      </c>
      <c r="E22" s="10">
        <v>10</v>
      </c>
      <c r="F22" s="24">
        <f t="shared" si="0"/>
        <v>8.3333333333333339</v>
      </c>
      <c r="G22" s="16" t="str">
        <f t="shared" si="1"/>
        <v>Certificado</v>
      </c>
    </row>
    <row r="23" spans="2:7" ht="15.75" thickTop="1"/>
    <row r="29" spans="2:7" ht="15.75" thickBot="1"/>
    <row r="30" spans="2:7" ht="15.75" thickTop="1">
      <c r="B30" s="38" t="s">
        <v>12</v>
      </c>
      <c r="C30" s="39"/>
      <c r="D30" s="39"/>
      <c r="E30" s="39"/>
      <c r="F30" s="39"/>
      <c r="G30" s="40"/>
    </row>
    <row r="31" spans="2:7" ht="15.75" thickBot="1">
      <c r="B31" s="35"/>
      <c r="C31" s="36"/>
      <c r="D31" s="36"/>
      <c r="E31" s="36"/>
      <c r="F31" s="36"/>
      <c r="G31" s="37"/>
    </row>
    <row r="32" spans="2:7" ht="35.25" customHeight="1" thickBot="1">
      <c r="B32" s="12" t="s">
        <v>13</v>
      </c>
      <c r="C32" s="13" t="s">
        <v>14</v>
      </c>
      <c r="D32" s="13" t="s">
        <v>15</v>
      </c>
      <c r="E32" s="13" t="s">
        <v>16</v>
      </c>
      <c r="F32" s="14" t="s">
        <v>22</v>
      </c>
      <c r="G32" s="15" t="s">
        <v>23</v>
      </c>
    </row>
    <row r="33" spans="2:7">
      <c r="B33" s="7" t="s">
        <v>18</v>
      </c>
      <c r="C33" s="1">
        <v>9</v>
      </c>
      <c r="D33" s="1">
        <v>8</v>
      </c>
      <c r="E33" s="1">
        <v>4</v>
      </c>
      <c r="F33" s="1">
        <f>AVERAGE(C33:E33)</f>
        <v>7</v>
      </c>
      <c r="G33" s="16" t="str">
        <f t="shared" ref="G33:G37" si="2">IF(F33&gt;=7,"Certificado","Insuficiente")</f>
        <v>Certificado</v>
      </c>
    </row>
    <row r="34" spans="2:7">
      <c r="B34" s="18" t="s">
        <v>25</v>
      </c>
      <c r="C34" s="19">
        <v>8</v>
      </c>
      <c r="D34" s="19">
        <v>7</v>
      </c>
      <c r="E34" s="19">
        <v>7</v>
      </c>
      <c r="F34" s="20">
        <f>AVERAGE(C34:E34)</f>
        <v>7.333333333333333</v>
      </c>
      <c r="G34" s="16" t="str">
        <f t="shared" si="2"/>
        <v>Certificado</v>
      </c>
    </row>
    <row r="35" spans="2:7">
      <c r="B35" s="18" t="s">
        <v>26</v>
      </c>
      <c r="C35" s="19">
        <v>6</v>
      </c>
      <c r="D35" s="19">
        <v>9</v>
      </c>
      <c r="E35" s="19">
        <v>8</v>
      </c>
      <c r="F35" s="21">
        <f>AVERAGE(C35:E35)</f>
        <v>7.666666666666667</v>
      </c>
      <c r="G35" s="16" t="str">
        <f t="shared" si="2"/>
        <v>Certificado</v>
      </c>
    </row>
    <row r="36" spans="2:7">
      <c r="B36" s="18" t="s">
        <v>29</v>
      </c>
      <c r="C36" s="19">
        <v>9</v>
      </c>
      <c r="D36" s="19">
        <v>8</v>
      </c>
      <c r="E36" s="1">
        <v>6</v>
      </c>
      <c r="F36" s="21">
        <f>AVERAGE(C36:E36)</f>
        <v>7.666666666666667</v>
      </c>
      <c r="G36" s="16" t="str">
        <f t="shared" si="2"/>
        <v>Certificado</v>
      </c>
    </row>
    <row r="37" spans="2:7" ht="15.75" thickBot="1">
      <c r="B37" s="22" t="s">
        <v>30</v>
      </c>
      <c r="C37" s="23">
        <v>9</v>
      </c>
      <c r="D37" s="10">
        <v>6</v>
      </c>
      <c r="E37" s="10">
        <v>10</v>
      </c>
      <c r="F37" s="24">
        <f>AVERAGE(C37:E37)</f>
        <v>8.3333333333333339</v>
      </c>
      <c r="G37" s="17" t="str">
        <f t="shared" si="2"/>
        <v>Certificado</v>
      </c>
    </row>
    <row r="38" spans="2:7" ht="15.75" thickTop="1"/>
  </sheetData>
  <sortState ref="B10:G22">
    <sortCondition ref="F10:F22"/>
  </sortState>
  <mergeCells count="5">
    <mergeCell ref="B8:G8"/>
    <mergeCell ref="B7:G7"/>
    <mergeCell ref="B6:G6"/>
    <mergeCell ref="B30:G30"/>
    <mergeCell ref="B31:G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7:J25"/>
  <sheetViews>
    <sheetView topLeftCell="A4" workbookViewId="0">
      <selection activeCell="I13" sqref="I13"/>
    </sheetView>
  </sheetViews>
  <sheetFormatPr baseColWidth="10" defaultRowHeight="15"/>
  <cols>
    <col min="2" max="2" width="11.85546875" customWidth="1"/>
    <col min="3" max="3" width="14" customWidth="1"/>
    <col min="5" max="5" width="19.140625" customWidth="1"/>
    <col min="8" max="8" width="12.42578125" bestFit="1" customWidth="1"/>
    <col min="9" max="9" width="11.5703125" bestFit="1" customWidth="1"/>
    <col min="10" max="10" width="17.28515625" customWidth="1"/>
  </cols>
  <sheetData>
    <row r="7" spans="2:10">
      <c r="C7" s="28" t="s">
        <v>41</v>
      </c>
      <c r="D7" s="29">
        <v>3.5000000000000003E-2</v>
      </c>
    </row>
    <row r="9" spans="2:10">
      <c r="B9" s="30" t="s">
        <v>32</v>
      </c>
      <c r="C9" s="30" t="s">
        <v>33</v>
      </c>
      <c r="D9" s="30" t="s">
        <v>34</v>
      </c>
      <c r="E9" s="30" t="s">
        <v>50</v>
      </c>
      <c r="G9" s="30" t="s">
        <v>32</v>
      </c>
      <c r="H9" s="30" t="s">
        <v>33</v>
      </c>
      <c r="I9" s="30" t="s">
        <v>34</v>
      </c>
      <c r="J9" s="30" t="s">
        <v>50</v>
      </c>
    </row>
    <row r="10" spans="2:10">
      <c r="B10" s="1" t="s">
        <v>38</v>
      </c>
      <c r="C10" s="55">
        <v>120000</v>
      </c>
      <c r="D10" s="56">
        <f>(C10*$D$7)</f>
        <v>4200</v>
      </c>
      <c r="E10" s="1" t="str">
        <f>IF(D10&gt;$D$25,"Supera promedio","Aceptada")</f>
        <v>Supera promedio</v>
      </c>
      <c r="G10" s="6" t="s">
        <v>38</v>
      </c>
      <c r="H10" s="55">
        <v>120000</v>
      </c>
      <c r="I10" s="56">
        <f>(H10*$D$7)</f>
        <v>4200</v>
      </c>
      <c r="J10" s="6" t="str">
        <f>IF(I10&gt;$D$25,"Supera promedio","Aceptada")</f>
        <v>Supera promedio</v>
      </c>
    </row>
    <row r="11" spans="2:10">
      <c r="B11" s="19" t="s">
        <v>45</v>
      </c>
      <c r="C11" s="55">
        <v>110000</v>
      </c>
      <c r="D11" s="56">
        <f>(C11*$D$7)</f>
        <v>3850.0000000000005</v>
      </c>
      <c r="E11" s="1" t="str">
        <f>IF(D11&gt;$D$25,"Supera promedio","Aceptada")</f>
        <v>Supera promedio</v>
      </c>
      <c r="G11" s="19" t="s">
        <v>45</v>
      </c>
      <c r="H11" s="55">
        <v>110000</v>
      </c>
      <c r="I11" s="56">
        <f>(H11*$D$7)</f>
        <v>3850.0000000000005</v>
      </c>
      <c r="J11" s="6" t="str">
        <f>IF(I11&gt;$D$25,"Supera promedio","Aceptada")</f>
        <v>Supera promedio</v>
      </c>
    </row>
    <row r="12" spans="2:10">
      <c r="B12" s="1" t="s">
        <v>35</v>
      </c>
      <c r="C12" s="55">
        <v>89600</v>
      </c>
      <c r="D12" s="56">
        <f>(C12*$D$7)</f>
        <v>3136.0000000000005</v>
      </c>
      <c r="E12" s="1" t="str">
        <f>IF(D12&gt;$D$25,"Supera promedio","Aceptada")</f>
        <v>Supera promedio</v>
      </c>
      <c r="G12" s="6" t="s">
        <v>35</v>
      </c>
      <c r="H12" s="55">
        <v>89600</v>
      </c>
      <c r="I12" s="56">
        <f>(H12*$D$7)</f>
        <v>3136.0000000000005</v>
      </c>
      <c r="J12" s="6" t="str">
        <f>IF(I12&gt;$D$25,"Supera promedio","Aceptada")</f>
        <v>Supera promedio</v>
      </c>
    </row>
    <row r="13" spans="2:10">
      <c r="B13" s="1" t="s">
        <v>39</v>
      </c>
      <c r="C13" s="55">
        <v>86400</v>
      </c>
      <c r="D13" s="56">
        <f>(C13*$D$7)</f>
        <v>3024.0000000000005</v>
      </c>
      <c r="E13" s="1" t="str">
        <f>IF(D13&gt;$D$25,"Supera promedio","Aceptada")</f>
        <v>Supera promedio</v>
      </c>
      <c r="G13" s="6" t="s">
        <v>39</v>
      </c>
      <c r="H13" s="55">
        <v>86400</v>
      </c>
      <c r="I13" s="56">
        <f>(H13*$D$7)</f>
        <v>3024.0000000000005</v>
      </c>
      <c r="J13" s="6" t="str">
        <f>IF(I13&gt;$D$25,"Supera promedio","Aceptada")</f>
        <v>Supera promedio</v>
      </c>
    </row>
    <row r="14" spans="2:10">
      <c r="B14" s="19" t="s">
        <v>48</v>
      </c>
      <c r="C14" s="55">
        <v>80000</v>
      </c>
      <c r="D14" s="56">
        <f>(C14*$D$7)</f>
        <v>2800.0000000000005</v>
      </c>
      <c r="E14" s="1" t="str">
        <f>IF(D14&gt;$D$25,"Supera promedio","Aceptada")</f>
        <v>Supera promedio</v>
      </c>
      <c r="G14" s="19" t="s">
        <v>48</v>
      </c>
      <c r="H14" s="55">
        <v>80000</v>
      </c>
      <c r="I14" s="56">
        <f>(H14*$D$7)</f>
        <v>2800.0000000000005</v>
      </c>
      <c r="J14" s="6" t="str">
        <f>IF(I14&gt;$D$25,"Supera promedio","Aceptada")</f>
        <v>Supera promedio</v>
      </c>
    </row>
    <row r="15" spans="2:10">
      <c r="B15" s="19" t="s">
        <v>46</v>
      </c>
      <c r="C15" s="55">
        <v>77000</v>
      </c>
      <c r="D15" s="56">
        <f>(C15*$D$7)</f>
        <v>2695.0000000000005</v>
      </c>
      <c r="E15" s="1" t="str">
        <f>IF(D15&gt;$D$25,"Supera promedio","Aceptada")</f>
        <v>Supera promedio</v>
      </c>
      <c r="G15" s="19" t="s">
        <v>46</v>
      </c>
      <c r="H15" s="55">
        <v>77000</v>
      </c>
      <c r="I15" s="56">
        <f>(H15*$D$7)</f>
        <v>2695.0000000000005</v>
      </c>
      <c r="J15" s="6" t="str">
        <f>IF(I15&gt;$D$25,"Supera promedio","Aceptada")</f>
        <v>Supera promedio</v>
      </c>
    </row>
    <row r="16" spans="2:10">
      <c r="B16" s="19" t="s">
        <v>47</v>
      </c>
      <c r="C16" s="55">
        <v>74699</v>
      </c>
      <c r="D16" s="56">
        <f>(C16*$D$7)</f>
        <v>2614.4650000000001</v>
      </c>
      <c r="E16" s="1" t="str">
        <f>IF(D16&gt;$D$25,"Supera promedio","Aceptada")</f>
        <v>Supera promedio</v>
      </c>
      <c r="G16" s="19" t="s">
        <v>47</v>
      </c>
      <c r="H16" s="55">
        <v>74699</v>
      </c>
      <c r="I16" s="56">
        <f>(H16*$D$7)</f>
        <v>2614.4650000000001</v>
      </c>
      <c r="J16" s="6" t="str">
        <f>IF(I16&gt;$D$25,"Supera promedio","Aceptada")</f>
        <v>Supera promedio</v>
      </c>
    </row>
    <row r="17" spans="2:5">
      <c r="B17" s="6" t="s">
        <v>37</v>
      </c>
      <c r="C17" s="55">
        <v>60640</v>
      </c>
      <c r="D17" s="56">
        <f>(C17*$D$7)</f>
        <v>2122.4</v>
      </c>
      <c r="E17" s="1" t="str">
        <f>IF(D17&gt;$D$25,"Supera promedio","Aceptada")</f>
        <v>Aceptada</v>
      </c>
    </row>
    <row r="18" spans="2:5">
      <c r="B18" s="19" t="s">
        <v>42</v>
      </c>
      <c r="C18" s="55">
        <v>60000</v>
      </c>
      <c r="D18" s="56">
        <f>(C18*$D$7)</f>
        <v>2100</v>
      </c>
      <c r="E18" s="1" t="str">
        <f>IF(D18&gt;$D$25,"Supera promedio","Aceptada")</f>
        <v>Aceptada</v>
      </c>
    </row>
    <row r="19" spans="2:5">
      <c r="B19" s="19" t="s">
        <v>49</v>
      </c>
      <c r="C19" s="55">
        <v>60000</v>
      </c>
      <c r="D19" s="56">
        <f>(C19*$D$7)</f>
        <v>2100</v>
      </c>
      <c r="E19" s="1" t="str">
        <f>IF(D19&gt;$D$25,"Supera promedio","Aceptada")</f>
        <v>Aceptada</v>
      </c>
    </row>
    <row r="20" spans="2:5">
      <c r="B20" s="6" t="s">
        <v>36</v>
      </c>
      <c r="C20" s="55">
        <v>56960</v>
      </c>
      <c r="D20" s="56">
        <f>(C20*$D$7)</f>
        <v>1993.6000000000001</v>
      </c>
      <c r="E20" s="1" t="str">
        <f>IF(D20&gt;$D$25,"Supera promedio","Aceptada")</f>
        <v>Aceptada</v>
      </c>
    </row>
    <row r="21" spans="2:5">
      <c r="B21" s="19" t="s">
        <v>44</v>
      </c>
      <c r="C21" s="55">
        <v>36000</v>
      </c>
      <c r="D21" s="56">
        <f>(C21*$D$7)</f>
        <v>1260.0000000000002</v>
      </c>
      <c r="E21" s="1" t="str">
        <f>IF(D21&gt;$D$25,"Supera promedio","Aceptada")</f>
        <v>Aceptada</v>
      </c>
    </row>
    <row r="22" spans="2:5">
      <c r="B22" s="19" t="s">
        <v>43</v>
      </c>
      <c r="C22" s="55">
        <v>5</v>
      </c>
      <c r="D22" s="56">
        <f>(C22*$D$7)</f>
        <v>0.17500000000000002</v>
      </c>
      <c r="E22" s="1" t="str">
        <f>IF(D22&gt;$D$25,"Supera promedio","Aceptada")</f>
        <v>Aceptada</v>
      </c>
    </row>
    <row r="25" spans="2:5">
      <c r="C25" s="28" t="s">
        <v>40</v>
      </c>
      <c r="D25" s="56">
        <f>AVERAGE(D10:D22)</f>
        <v>2453.5107692307693</v>
      </c>
    </row>
  </sheetData>
  <sortState ref="B10:E22">
    <sortCondition descending="1" ref="D10:D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6"/>
  <sheetViews>
    <sheetView workbookViewId="0">
      <selection activeCell="C17" sqref="C17"/>
    </sheetView>
  </sheetViews>
  <sheetFormatPr baseColWidth="10" defaultRowHeight="15"/>
  <cols>
    <col min="4" max="4" width="13.140625" customWidth="1"/>
    <col min="5" max="5" width="18.28515625" customWidth="1"/>
    <col min="6" max="6" width="19.28515625" customWidth="1"/>
    <col min="7" max="7" width="16.7109375" customWidth="1"/>
    <col min="8" max="8" width="14.85546875" customWidth="1"/>
  </cols>
  <sheetData>
    <row r="1" spans="2:9" ht="15.75" thickBot="1"/>
    <row r="2" spans="2:9" ht="15.75" thickBot="1">
      <c r="B2" s="47"/>
      <c r="C2" s="43"/>
      <c r="D2" s="42"/>
      <c r="E2" s="48" t="s">
        <v>57</v>
      </c>
      <c r="F2" s="48" t="s">
        <v>58</v>
      </c>
      <c r="G2" s="48" t="s">
        <v>66</v>
      </c>
      <c r="H2" s="60" t="s">
        <v>69</v>
      </c>
    </row>
    <row r="3" spans="2:9" ht="15.75" thickBot="1">
      <c r="B3" s="49" t="s">
        <v>65</v>
      </c>
      <c r="C3" s="50" t="s">
        <v>51</v>
      </c>
      <c r="D3" s="61" t="s">
        <v>60</v>
      </c>
      <c r="E3" s="61">
        <v>20</v>
      </c>
      <c r="F3" s="61">
        <v>15</v>
      </c>
      <c r="G3" s="61" t="str">
        <f>IF(E3&gt;F3,"Crear otro grupo","Vacante")</f>
        <v>Crear otro grupo</v>
      </c>
      <c r="H3" s="64">
        <f>IF(D3="Localizada",10%,5%)</f>
        <v>0.1</v>
      </c>
    </row>
    <row r="4" spans="2:9" ht="15.75" thickBot="1">
      <c r="B4" s="49"/>
      <c r="C4" s="52"/>
      <c r="D4" s="61" t="s">
        <v>61</v>
      </c>
      <c r="E4" s="61">
        <v>15</v>
      </c>
      <c r="F4" s="61">
        <v>10</v>
      </c>
      <c r="G4" s="61" t="str">
        <f t="shared" ref="G4:G14" si="0">IF(E4&gt;F4,"Crear otro grupo","Vacante")</f>
        <v>Crear otro grupo</v>
      </c>
      <c r="H4" s="64">
        <f t="shared" ref="H4:H14" si="1">IF(D4="Localizada",10%,5%)</f>
        <v>0.05</v>
      </c>
    </row>
    <row r="5" spans="2:9" ht="15.75" thickBot="1">
      <c r="B5" s="49"/>
      <c r="C5" s="44" t="s">
        <v>52</v>
      </c>
      <c r="D5" s="44" t="s">
        <v>59</v>
      </c>
      <c r="E5" s="44">
        <v>8</v>
      </c>
      <c r="F5" s="44">
        <v>13</v>
      </c>
      <c r="G5" s="62" t="str">
        <f t="shared" si="0"/>
        <v>Vacante</v>
      </c>
      <c r="H5" s="63">
        <f t="shared" si="1"/>
        <v>0.05</v>
      </c>
    </row>
    <row r="6" spans="2:9" ht="15.75" thickBot="1">
      <c r="B6" s="49"/>
      <c r="C6" s="50" t="s">
        <v>53</v>
      </c>
      <c r="D6" s="61" t="s">
        <v>60</v>
      </c>
      <c r="E6" s="61">
        <v>15</v>
      </c>
      <c r="F6" s="61">
        <v>20</v>
      </c>
      <c r="G6" s="61" t="str">
        <f t="shared" si="0"/>
        <v>Vacante</v>
      </c>
      <c r="H6" s="64">
        <f t="shared" si="1"/>
        <v>0.1</v>
      </c>
    </row>
    <row r="7" spans="2:9" ht="15.75" thickBot="1">
      <c r="B7" s="49"/>
      <c r="C7" s="51"/>
      <c r="D7" s="61" t="s">
        <v>62</v>
      </c>
      <c r="E7" s="61">
        <v>20</v>
      </c>
      <c r="F7" s="61">
        <v>10</v>
      </c>
      <c r="G7" s="61" t="str">
        <f t="shared" si="0"/>
        <v>Crear otro grupo</v>
      </c>
      <c r="H7" s="64">
        <f t="shared" si="1"/>
        <v>0.05</v>
      </c>
      <c r="I7" s="53"/>
    </row>
    <row r="8" spans="2:9" ht="15.75" thickBot="1">
      <c r="B8" s="49"/>
      <c r="C8" s="52"/>
      <c r="D8" s="61" t="s">
        <v>63</v>
      </c>
      <c r="E8" s="61">
        <v>4</v>
      </c>
      <c r="F8" s="61">
        <v>15</v>
      </c>
      <c r="G8" s="61" t="str">
        <f t="shared" si="0"/>
        <v>Vacante</v>
      </c>
      <c r="H8" s="64">
        <f t="shared" si="1"/>
        <v>0.05</v>
      </c>
    </row>
    <row r="9" spans="2:9" ht="15.75" thickBot="1">
      <c r="B9" s="49"/>
      <c r="C9" s="45" t="s">
        <v>54</v>
      </c>
      <c r="D9" s="44" t="s">
        <v>59</v>
      </c>
      <c r="E9" s="44">
        <v>10</v>
      </c>
      <c r="F9" s="44">
        <v>20</v>
      </c>
      <c r="G9" s="62" t="str">
        <f t="shared" si="0"/>
        <v>Vacante</v>
      </c>
      <c r="H9" s="63">
        <f t="shared" si="1"/>
        <v>0.05</v>
      </c>
    </row>
    <row r="10" spans="2:9" ht="15.75" thickBot="1">
      <c r="B10" s="49"/>
      <c r="C10" s="46"/>
      <c r="D10" s="44" t="s">
        <v>61</v>
      </c>
      <c r="E10" s="44">
        <v>27</v>
      </c>
      <c r="F10" s="44">
        <v>30</v>
      </c>
      <c r="G10" s="62" t="str">
        <f t="shared" si="0"/>
        <v>Vacante</v>
      </c>
      <c r="H10" s="63">
        <f t="shared" si="1"/>
        <v>0.05</v>
      </c>
    </row>
    <row r="11" spans="2:9" ht="15.75" thickBot="1">
      <c r="B11" s="49"/>
      <c r="C11" s="50" t="s">
        <v>55</v>
      </c>
      <c r="D11" s="61" t="s">
        <v>60</v>
      </c>
      <c r="E11" s="61">
        <v>6</v>
      </c>
      <c r="F11" s="61">
        <v>20</v>
      </c>
      <c r="G11" s="61" t="str">
        <f t="shared" si="0"/>
        <v>Vacante</v>
      </c>
      <c r="H11" s="64">
        <f t="shared" si="1"/>
        <v>0.1</v>
      </c>
    </row>
    <row r="12" spans="2:9" ht="15.75" thickBot="1">
      <c r="B12" s="49"/>
      <c r="C12" s="51"/>
      <c r="D12" s="61" t="s">
        <v>63</v>
      </c>
      <c r="E12" s="61">
        <v>7</v>
      </c>
      <c r="F12" s="61">
        <v>15</v>
      </c>
      <c r="G12" s="61" t="str">
        <f t="shared" si="0"/>
        <v>Vacante</v>
      </c>
      <c r="H12" s="64">
        <f t="shared" si="1"/>
        <v>0.05</v>
      </c>
    </row>
    <row r="13" spans="2:9" ht="15.75" thickBot="1">
      <c r="B13" s="49"/>
      <c r="C13" s="52"/>
      <c r="D13" s="61" t="s">
        <v>64</v>
      </c>
      <c r="E13" s="61">
        <v>12</v>
      </c>
      <c r="F13" s="61">
        <v>30</v>
      </c>
      <c r="G13" s="61" t="str">
        <f t="shared" si="0"/>
        <v>Vacante</v>
      </c>
      <c r="H13" s="64">
        <f t="shared" si="1"/>
        <v>0.05</v>
      </c>
    </row>
    <row r="14" spans="2:9" ht="15.75" thickBot="1">
      <c r="B14" s="49"/>
      <c r="C14" s="44" t="s">
        <v>56</v>
      </c>
      <c r="D14" s="44" t="s">
        <v>64</v>
      </c>
      <c r="E14" s="44">
        <v>20</v>
      </c>
      <c r="F14" s="44">
        <v>30</v>
      </c>
      <c r="G14" s="62" t="str">
        <f t="shared" si="0"/>
        <v>Vacante</v>
      </c>
      <c r="H14" s="63">
        <f t="shared" si="1"/>
        <v>0.05</v>
      </c>
    </row>
    <row r="15" spans="2:9" ht="15.75" thickBot="1"/>
    <row r="16" spans="2:9" ht="15.75" thickBot="1">
      <c r="B16" s="57" t="s">
        <v>68</v>
      </c>
      <c r="C16" s="58"/>
    </row>
    <row r="17" spans="2:6" ht="15.75" thickBot="1">
      <c r="B17" s="48" t="s">
        <v>60</v>
      </c>
      <c r="C17" s="41">
        <f>SUM(E3+E6+E11)</f>
        <v>41</v>
      </c>
    </row>
    <row r="18" spans="2:6" ht="15.75" thickBot="1">
      <c r="B18" s="48" t="s">
        <v>67</v>
      </c>
      <c r="C18" s="41">
        <f>SUM(E14+E13)</f>
        <v>32</v>
      </c>
    </row>
    <row r="19" spans="2:6">
      <c r="B19" s="54"/>
    </row>
    <row r="20" spans="2:6">
      <c r="B20" s="54"/>
    </row>
    <row r="21" spans="2:6">
      <c r="B21" s="54"/>
      <c r="F21" s="54"/>
    </row>
    <row r="22" spans="2:6">
      <c r="B22" s="54"/>
      <c r="F22" s="54"/>
    </row>
    <row r="23" spans="2:6">
      <c r="F23" s="59"/>
    </row>
    <row r="24" spans="2:6">
      <c r="F24" s="54"/>
    </row>
    <row r="25" spans="2:6">
      <c r="F25" s="54"/>
    </row>
    <row r="26" spans="2:6">
      <c r="F26" s="54"/>
    </row>
  </sheetData>
  <mergeCells count="6">
    <mergeCell ref="B3:B14"/>
    <mergeCell ref="C3:C4"/>
    <mergeCell ref="C6:C8"/>
    <mergeCell ref="C9:C10"/>
    <mergeCell ref="C11:C13"/>
    <mergeCell ref="B16:C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L11"/>
  <sheetViews>
    <sheetView tabSelected="1" workbookViewId="0">
      <selection activeCell="D14" sqref="D14"/>
    </sheetView>
  </sheetViews>
  <sheetFormatPr baseColWidth="10" defaultRowHeight="15"/>
  <cols>
    <col min="2" max="2" width="28.7109375" customWidth="1"/>
    <col min="6" max="6" width="21.28515625" customWidth="1"/>
    <col min="10" max="10" width="19.140625" customWidth="1"/>
    <col min="11" max="11" width="21.28515625" customWidth="1"/>
  </cols>
  <sheetData>
    <row r="3" spans="2:12">
      <c r="D3" s="68"/>
      <c r="E3" s="68"/>
      <c r="F3" s="68"/>
    </row>
    <row r="4" spans="2:12">
      <c r="B4" s="72" t="s">
        <v>72</v>
      </c>
      <c r="C4" s="69" t="s">
        <v>76</v>
      </c>
      <c r="D4" s="70"/>
      <c r="E4" s="71"/>
      <c r="F4" s="74" t="s">
        <v>71</v>
      </c>
      <c r="G4" s="69" t="s">
        <v>77</v>
      </c>
      <c r="H4" s="70"/>
      <c r="I4" s="71"/>
      <c r="J4" s="74" t="s">
        <v>71</v>
      </c>
      <c r="K4" s="76" t="s">
        <v>70</v>
      </c>
    </row>
    <row r="5" spans="2:12">
      <c r="B5" s="73"/>
      <c r="C5" s="78" t="s">
        <v>73</v>
      </c>
      <c r="D5" s="78" t="s">
        <v>74</v>
      </c>
      <c r="E5" s="78" t="s">
        <v>75</v>
      </c>
      <c r="F5" s="75"/>
      <c r="G5" s="78" t="s">
        <v>73</v>
      </c>
      <c r="H5" s="78" t="s">
        <v>74</v>
      </c>
      <c r="I5" s="78" t="s">
        <v>75</v>
      </c>
      <c r="J5" s="75"/>
      <c r="K5" s="77"/>
    </row>
    <row r="6" spans="2:12">
      <c r="B6" s="6" t="s">
        <v>78</v>
      </c>
      <c r="C6" s="6">
        <v>7</v>
      </c>
      <c r="D6" s="6">
        <v>8</v>
      </c>
      <c r="E6" s="6">
        <v>7</v>
      </c>
      <c r="F6" s="26">
        <f>AVERAGE(C6:E6)</f>
        <v>7.333333333333333</v>
      </c>
      <c r="G6" s="6">
        <v>6</v>
      </c>
      <c r="H6" s="6">
        <v>9</v>
      </c>
      <c r="I6" s="6">
        <v>8</v>
      </c>
      <c r="J6" s="26">
        <f>AVERAGE(G6:I6)</f>
        <v>7.666666666666667</v>
      </c>
      <c r="K6" s="80" t="s">
        <v>83</v>
      </c>
      <c r="L6" s="81"/>
    </row>
    <row r="7" spans="2:12">
      <c r="B7" s="6" t="s">
        <v>82</v>
      </c>
      <c r="C7" s="6">
        <v>9</v>
      </c>
      <c r="D7" s="6">
        <v>9</v>
      </c>
      <c r="E7" s="6">
        <v>10</v>
      </c>
      <c r="F7" s="26">
        <f t="shared" ref="F7:F10" si="0">AVERAGE(C7:E7)</f>
        <v>9.3333333333333339</v>
      </c>
      <c r="G7" s="6">
        <v>10</v>
      </c>
      <c r="H7" s="6">
        <v>10</v>
      </c>
      <c r="I7" s="6">
        <v>8</v>
      </c>
      <c r="J7" s="26">
        <f t="shared" ref="J7:J10" si="1">AVERAGE(G7:I7)</f>
        <v>9.3333333333333339</v>
      </c>
      <c r="K7" s="80">
        <f t="shared" ref="K7:K10" si="2">IF(AVERAGE(F7,J7)&gt;=6,AVERAGE(F7,J7),"Rendir examen")</f>
        <v>9.3333333333333339</v>
      </c>
    </row>
    <row r="8" spans="2:12">
      <c r="B8" s="6" t="s">
        <v>79</v>
      </c>
      <c r="C8" s="6">
        <v>6</v>
      </c>
      <c r="D8" s="6">
        <v>7</v>
      </c>
      <c r="E8" s="6">
        <v>4</v>
      </c>
      <c r="F8" s="26">
        <f t="shared" si="0"/>
        <v>5.666666666666667</v>
      </c>
      <c r="G8" s="6">
        <v>6</v>
      </c>
      <c r="H8" s="6">
        <v>9</v>
      </c>
      <c r="I8" s="6">
        <v>6</v>
      </c>
      <c r="J8" s="26">
        <f t="shared" si="1"/>
        <v>7</v>
      </c>
      <c r="K8" s="80">
        <f t="shared" si="2"/>
        <v>6.3333333333333339</v>
      </c>
    </row>
    <row r="9" spans="2:12">
      <c r="B9" s="6" t="s">
        <v>80</v>
      </c>
      <c r="C9" s="6">
        <v>7</v>
      </c>
      <c r="D9" s="6">
        <v>9</v>
      </c>
      <c r="E9" s="6">
        <v>2</v>
      </c>
      <c r="F9" s="26">
        <f t="shared" si="0"/>
        <v>6</v>
      </c>
      <c r="G9" s="6">
        <v>4</v>
      </c>
      <c r="H9" s="6">
        <v>8</v>
      </c>
      <c r="I9" s="6">
        <v>4</v>
      </c>
      <c r="J9" s="26">
        <f t="shared" si="1"/>
        <v>5.333333333333333</v>
      </c>
      <c r="K9" s="80" t="str">
        <f t="shared" si="2"/>
        <v>Rendir examen</v>
      </c>
    </row>
    <row r="10" spans="2:12">
      <c r="B10" s="6" t="s">
        <v>81</v>
      </c>
      <c r="C10" s="6">
        <v>8</v>
      </c>
      <c r="D10" s="6">
        <v>7</v>
      </c>
      <c r="E10" s="6">
        <v>8</v>
      </c>
      <c r="F10" s="26">
        <f t="shared" si="0"/>
        <v>7.666666666666667</v>
      </c>
      <c r="G10" s="6">
        <v>9</v>
      </c>
      <c r="H10" s="6">
        <v>7</v>
      </c>
      <c r="I10" s="6">
        <v>3</v>
      </c>
      <c r="J10" s="26">
        <f t="shared" si="1"/>
        <v>6.333333333333333</v>
      </c>
      <c r="K10" s="80">
        <f t="shared" si="2"/>
        <v>7</v>
      </c>
    </row>
    <row r="11" spans="2:12">
      <c r="F11" s="79"/>
    </row>
  </sheetData>
  <mergeCells count="6">
    <mergeCell ref="K4:K5"/>
    <mergeCell ref="B4:B5"/>
    <mergeCell ref="C4:E4"/>
    <mergeCell ref="F4:F5"/>
    <mergeCell ref="G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2022-08-05T19:22:11Z</dcterms:created>
  <dcterms:modified xsi:type="dcterms:W3CDTF">2022-08-12T20:24:15Z</dcterms:modified>
</cp:coreProperties>
</file>