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4264\Downloads\"/>
    </mc:Choice>
  </mc:AlternateContent>
  <bookViews>
    <workbookView xWindow="0" yWindow="0" windowWidth="20490" windowHeight="7755" activeTab="5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</sheets>
  <definedNames>
    <definedName name="_xlnm._FilterDatabase" localSheetId="1" hidden="1">Hoja2!$G$6:$G$18</definedName>
    <definedName name="_xlnm._FilterDatabase" localSheetId="2" hidden="1">Hoja3!$D$10:$G$10</definedName>
    <definedName name="_xlnm._FilterDatabase" localSheetId="3" hidden="1">Hoja4!$G$9:$G$22</definedName>
  </definedNames>
  <calcPr calcId="152511"/>
</workbook>
</file>

<file path=xl/calcChain.xml><?xml version="1.0" encoding="utf-8"?>
<calcChain xmlns="http://schemas.openxmlformats.org/spreadsheetml/2006/main">
  <c r="D14" i="6" l="1"/>
  <c r="D13" i="6"/>
  <c r="L6" i="6"/>
  <c r="L7" i="6"/>
  <c r="L9" i="6"/>
  <c r="L5" i="6"/>
  <c r="K6" i="6"/>
  <c r="K7" i="6"/>
  <c r="K8" i="6"/>
  <c r="K9" i="6"/>
  <c r="K5" i="6"/>
  <c r="G6" i="6"/>
  <c r="G7" i="6"/>
  <c r="G8" i="6"/>
  <c r="G9" i="6"/>
  <c r="G5" i="6"/>
  <c r="H5" i="5"/>
  <c r="H6" i="5"/>
  <c r="H7" i="5"/>
  <c r="H8" i="5"/>
  <c r="H9" i="5"/>
  <c r="H10" i="5"/>
  <c r="H11" i="5"/>
  <c r="H12" i="5"/>
  <c r="H13" i="5"/>
  <c r="H14" i="5"/>
  <c r="H15" i="5"/>
  <c r="H4" i="5"/>
  <c r="G5" i="5"/>
  <c r="G6" i="5"/>
  <c r="G7" i="5"/>
  <c r="G8" i="5"/>
  <c r="G9" i="5"/>
  <c r="G10" i="5"/>
  <c r="G11" i="5"/>
  <c r="G12" i="5"/>
  <c r="G13" i="5"/>
  <c r="G14" i="5"/>
  <c r="G15" i="5"/>
  <c r="G4" i="5"/>
  <c r="E18" i="5"/>
  <c r="E17" i="5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10" i="3"/>
  <c r="F13" i="3"/>
  <c r="F11" i="3"/>
  <c r="F14" i="3"/>
  <c r="F22" i="3"/>
  <c r="F16" i="3"/>
  <c r="F15" i="3"/>
  <c r="F12" i="3"/>
  <c r="F19" i="3"/>
  <c r="F20" i="3"/>
  <c r="F18" i="3"/>
  <c r="F17" i="3"/>
  <c r="F21" i="3"/>
  <c r="F18" i="2"/>
  <c r="G18" i="2" s="1"/>
  <c r="F17" i="2"/>
  <c r="G17" i="2" s="1"/>
  <c r="F16" i="2"/>
  <c r="G16" i="2" s="1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G9" i="2" s="1"/>
  <c r="F8" i="2"/>
  <c r="G8" i="2" s="1"/>
  <c r="F7" i="2"/>
  <c r="G7" i="2" s="1"/>
  <c r="F6" i="2"/>
  <c r="G6" i="2" s="1"/>
  <c r="F19" i="1"/>
  <c r="F9" i="1"/>
  <c r="F18" i="1"/>
  <c r="F10" i="1"/>
  <c r="G10" i="1" s="1"/>
  <c r="F7" i="1"/>
  <c r="G7" i="1" s="1"/>
  <c r="F15" i="1"/>
  <c r="G15" i="1" s="1"/>
  <c r="F8" i="1"/>
  <c r="G8" i="1" s="1"/>
  <c r="F17" i="1"/>
  <c r="G17" i="1" s="1"/>
  <c r="G18" i="1"/>
  <c r="G9" i="1"/>
  <c r="G19" i="1"/>
  <c r="F16" i="1"/>
  <c r="G16" i="1" s="1"/>
  <c r="F12" i="1"/>
  <c r="G12" i="1" s="1"/>
  <c r="F14" i="1"/>
  <c r="G14" i="1" s="1"/>
  <c r="F11" i="1"/>
  <c r="G11" i="1" s="1"/>
  <c r="F13" i="1"/>
  <c r="G13" i="1" s="1"/>
  <c r="L8" i="6" l="1"/>
  <c r="G23" i="4"/>
  <c r="G18" i="4" s="1"/>
  <c r="G13" i="4"/>
  <c r="G17" i="4"/>
  <c r="G21" i="4"/>
  <c r="G23" i="3"/>
  <c r="G14" i="3"/>
  <c r="G22" i="4" l="1"/>
  <c r="G14" i="4"/>
  <c r="G19" i="4"/>
  <c r="G15" i="4"/>
  <c r="G11" i="4"/>
  <c r="G12" i="4"/>
  <c r="G20" i="4"/>
  <c r="G16" i="4"/>
  <c r="G10" i="4"/>
  <c r="G13" i="3"/>
  <c r="G10" i="3"/>
  <c r="G16" i="3"/>
  <c r="G19" i="3"/>
  <c r="G18" i="3"/>
  <c r="G11" i="3"/>
  <c r="G22" i="3"/>
  <c r="G15" i="3"/>
  <c r="G12" i="3"/>
  <c r="G20" i="3"/>
  <c r="G17" i="3"/>
  <c r="G21" i="3"/>
</calcChain>
</file>

<file path=xl/sharedStrings.xml><?xml version="1.0" encoding="utf-8"?>
<sst xmlns="http://schemas.openxmlformats.org/spreadsheetml/2006/main" count="132" uniqueCount="76">
  <si>
    <t>NOTAS ALUMNOS</t>
  </si>
  <si>
    <t>Nombre alumno</t>
  </si>
  <si>
    <t>1er Trimestre</t>
  </si>
  <si>
    <t>2do Trimestre</t>
  </si>
  <si>
    <t>3er Trimestre</t>
  </si>
  <si>
    <t>Nota</t>
  </si>
  <si>
    <t>Evaluaciòn</t>
  </si>
  <si>
    <t>Mariano Pérez</t>
  </si>
  <si>
    <t>Susana Díaz</t>
  </si>
  <si>
    <t>Margarita Soler</t>
  </si>
  <si>
    <t>Montse Abril</t>
  </si>
  <si>
    <t>Joan Cisa</t>
  </si>
  <si>
    <t>Zamaray Villarruel</t>
  </si>
  <si>
    <t>Genghis Godoy</t>
  </si>
  <si>
    <t xml:space="preserve">Yi Jian Mei </t>
  </si>
  <si>
    <t>Gucci Ormen</t>
  </si>
  <si>
    <t>Nick Black</t>
  </si>
  <si>
    <t>Blaz Menem</t>
  </si>
  <si>
    <t>Wehrmacht Espert</t>
  </si>
  <si>
    <t>"El Chaqueño" (name unknown)</t>
  </si>
  <si>
    <t>Certificado</t>
  </si>
  <si>
    <t>Ejercicio 1:</t>
  </si>
  <si>
    <t>Ejercicio 2:</t>
  </si>
  <si>
    <t>Comisión base</t>
  </si>
  <si>
    <t>Vendedor</t>
  </si>
  <si>
    <t xml:space="preserve"> venta </t>
  </si>
  <si>
    <t>comisión</t>
  </si>
  <si>
    <t>Teresa</t>
  </si>
  <si>
    <t>Eduardo</t>
  </si>
  <si>
    <t>Oscar</t>
  </si>
  <si>
    <t>Beatriz</t>
  </si>
  <si>
    <t>Victoria</t>
  </si>
  <si>
    <t>titim epregunto</t>
  </si>
  <si>
    <t>asti pereyra</t>
  </si>
  <si>
    <t>saramam biche</t>
  </si>
  <si>
    <t>tunome tecabra</t>
  </si>
  <si>
    <t>wuanameche indesoma</t>
  </si>
  <si>
    <t>tumajar bisaun</t>
  </si>
  <si>
    <t>ander regisoul</t>
  </si>
  <si>
    <t>wifelin loff</t>
  </si>
  <si>
    <t>Suzana Díaz Horia</t>
  </si>
  <si>
    <t>Observación</t>
  </si>
  <si>
    <t>Promedio</t>
  </si>
  <si>
    <t>Evaluación</t>
  </si>
  <si>
    <t>CANT. ALUMNOS</t>
  </si>
  <si>
    <t>MÁXIMO POR CURSO</t>
  </si>
  <si>
    <t>OCTUBRE</t>
  </si>
  <si>
    <t>LUNES</t>
  </si>
  <si>
    <t>MARTES</t>
  </si>
  <si>
    <t>MIÉRCOLES</t>
  </si>
  <si>
    <t>JUEVES</t>
  </si>
  <si>
    <t>VIERNES</t>
  </si>
  <si>
    <t>SÁBADO</t>
  </si>
  <si>
    <t>Localizada</t>
  </si>
  <si>
    <t>Cycling</t>
  </si>
  <si>
    <t>MMA</t>
  </si>
  <si>
    <t>Telas</t>
  </si>
  <si>
    <t>Zumba</t>
  </si>
  <si>
    <t>Musculación</t>
  </si>
  <si>
    <t>Descripción</t>
  </si>
  <si>
    <t>Total de Alumnos</t>
  </si>
  <si>
    <t>Descuentos</t>
  </si>
  <si>
    <t>Nombre y Apellido</t>
  </si>
  <si>
    <t>1º Semestre</t>
  </si>
  <si>
    <t>Nota 1</t>
  </si>
  <si>
    <t>Nota 2</t>
  </si>
  <si>
    <t>Nota 3</t>
  </si>
  <si>
    <t>2º Semestre</t>
  </si>
  <si>
    <t>Promedio General</t>
  </si>
  <si>
    <t>Wall-E Steitman</t>
  </si>
  <si>
    <t>Judyth Wollerman</t>
  </si>
  <si>
    <t>Jacinto Herrera</t>
  </si>
  <si>
    <t>Jhon W. Smith</t>
  </si>
  <si>
    <t>Sam Straight</t>
  </si>
  <si>
    <t>Mayor Promedio</t>
  </si>
  <si>
    <t>Menor 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</si>
</sst>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409]* #,##0.00_ ;_-[$$-409]* \-#,##0.00\ ;_-[$$-409]* &quot;-&quot;??_ ;_-@_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83C93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2AF2F"/>
        <bgColor indexed="64"/>
      </patternFill>
    </fill>
    <fill>
      <patternFill patternType="solid">
        <fgColor rgb="FF9CD1E0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A3FFED"/>
        <bgColor indexed="64"/>
      </patternFill>
    </fill>
    <fill>
      <patternFill patternType="solid">
        <fgColor rgb="FFC6E0F6"/>
        <bgColor indexed="64"/>
      </patternFill>
    </fill>
    <fill>
      <patternFill patternType="solid">
        <fgColor rgb="FFAE8BDD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4" xfId="0" applyBorder="1" applyAlignment="1">
      <alignment horizontal="center"/>
    </xf>
    <xf numFmtId="0" fontId="0" fillId="0" borderId="7" xfId="0" applyBorder="1"/>
    <xf numFmtId="0" fontId="0" fillId="0" borderId="6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0" fontId="0" fillId="0" borderId="9" xfId="0" applyNumberFormat="1" applyBorder="1" applyAlignment="1">
      <alignment horizontal="center" vertical="center"/>
    </xf>
    <xf numFmtId="0" fontId="1" fillId="4" borderId="1" xfId="0" applyFont="1" applyFill="1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2" fillId="6" borderId="26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1" fillId="8" borderId="16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10" fontId="0" fillId="0" borderId="16" xfId="0" applyNumberFormat="1" applyBorder="1" applyAlignment="1">
      <alignment horizontal="center" vertical="center"/>
    </xf>
    <xf numFmtId="0" fontId="0" fillId="0" borderId="29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9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9" borderId="1" xfId="0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textRotation="255"/>
    </xf>
    <xf numFmtId="0" fontId="1" fillId="2" borderId="7" xfId="0" applyFont="1" applyFill="1" applyBorder="1"/>
    <xf numFmtId="0" fontId="1" fillId="2" borderId="6" xfId="0" applyFont="1" applyFill="1" applyBorder="1"/>
    <xf numFmtId="0" fontId="0" fillId="9" borderId="5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11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13" borderId="5" xfId="0" applyFont="1" applyFill="1" applyBorder="1" applyAlignment="1">
      <alignment horizontal="center" vertical="center"/>
    </xf>
    <xf numFmtId="0" fontId="1" fillId="13" borderId="6" xfId="0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/>
    </xf>
    <xf numFmtId="2" fontId="0" fillId="12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1" fillId="1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AE8BDD"/>
      <color rgb="FFC6E0F6"/>
      <color rgb="FFBDDCF5"/>
      <color rgb="FF9BC9EF"/>
      <color rgb="FF9DEBED"/>
      <color rgb="FFA3FFED"/>
      <color rgb="FF93FFEA"/>
      <color rgb="FF83C937"/>
      <color rgb="FFB2B2B2"/>
      <color rgb="FF9CD1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9"/>
  <sheetViews>
    <sheetView workbookViewId="0">
      <selection activeCell="I8" sqref="I8"/>
    </sheetView>
  </sheetViews>
  <sheetFormatPr baseColWidth="10" defaultRowHeight="15" x14ac:dyDescent="0.25"/>
  <cols>
    <col min="2" max="2" width="31.42578125" customWidth="1"/>
    <col min="3" max="3" width="13.85546875" customWidth="1"/>
    <col min="4" max="4" width="13.7109375" customWidth="1"/>
    <col min="5" max="5" width="16.42578125" customWidth="1"/>
    <col min="6" max="6" width="11.85546875" bestFit="1" customWidth="1"/>
    <col min="7" max="7" width="13" customWidth="1"/>
  </cols>
  <sheetData>
    <row r="1" spans="2:7" x14ac:dyDescent="0.25">
      <c r="B1" t="s">
        <v>21</v>
      </c>
    </row>
    <row r="4" spans="2:7" ht="15.75" thickBot="1" x14ac:dyDescent="0.3">
      <c r="B4" s="47" t="s">
        <v>0</v>
      </c>
      <c r="C4" s="48"/>
      <c r="D4" s="48"/>
      <c r="E4" s="48"/>
      <c r="F4" s="48"/>
      <c r="G4" s="49"/>
    </row>
    <row r="5" spans="2:7" ht="15.75" thickBot="1" x14ac:dyDescent="0.3">
      <c r="B5" s="30"/>
      <c r="C5" s="1"/>
      <c r="D5" s="1"/>
      <c r="E5" s="1"/>
      <c r="F5" s="1"/>
      <c r="G5" s="1"/>
    </row>
    <row r="6" spans="2:7" ht="41.25" customHeight="1" thickBot="1" x14ac:dyDescent="0.3">
      <c r="B6" s="34" t="s">
        <v>1</v>
      </c>
      <c r="C6" s="36" t="s">
        <v>2</v>
      </c>
      <c r="D6" s="37" t="s">
        <v>3</v>
      </c>
      <c r="E6" s="37" t="s">
        <v>4</v>
      </c>
      <c r="F6" s="38" t="s">
        <v>5</v>
      </c>
      <c r="G6" s="39" t="s">
        <v>43</v>
      </c>
    </row>
    <row r="7" spans="2:7" x14ac:dyDescent="0.25">
      <c r="B7" s="35" t="s">
        <v>19</v>
      </c>
      <c r="C7" s="26">
        <v>9.9</v>
      </c>
      <c r="D7" s="21">
        <v>9.9</v>
      </c>
      <c r="E7" s="21">
        <v>9.6999999999999993</v>
      </c>
      <c r="F7" s="24">
        <f t="shared" ref="F7:F19" si="0">AVERAGE(C7:E7)</f>
        <v>9.8333333333333339</v>
      </c>
      <c r="G7" s="22" t="str">
        <f t="shared" ref="G7:G19" si="1">IF(F7&gt;=7,"Certificado","Insuficiente")</f>
        <v>Certificado</v>
      </c>
    </row>
    <row r="8" spans="2:7" x14ac:dyDescent="0.25">
      <c r="B8" s="27" t="s">
        <v>17</v>
      </c>
      <c r="C8" s="3">
        <v>3</v>
      </c>
      <c r="D8" s="15">
        <v>7</v>
      </c>
      <c r="E8" s="15">
        <v>9.5</v>
      </c>
      <c r="F8" s="15">
        <f t="shared" si="0"/>
        <v>6.5</v>
      </c>
      <c r="G8" s="23" t="str">
        <f t="shared" si="1"/>
        <v>Insuficiente</v>
      </c>
    </row>
    <row r="9" spans="2:7" x14ac:dyDescent="0.25">
      <c r="B9" s="27" t="s">
        <v>13</v>
      </c>
      <c r="C9" s="3">
        <v>8</v>
      </c>
      <c r="D9" s="15">
        <v>10</v>
      </c>
      <c r="E9" s="15">
        <v>9.8699999999999992</v>
      </c>
      <c r="F9" s="15">
        <f t="shared" si="0"/>
        <v>9.2899999999999991</v>
      </c>
      <c r="G9" s="23" t="str">
        <f t="shared" si="1"/>
        <v>Certificado</v>
      </c>
    </row>
    <row r="10" spans="2:7" x14ac:dyDescent="0.25">
      <c r="B10" s="27" t="s">
        <v>15</v>
      </c>
      <c r="C10" s="3">
        <v>6</v>
      </c>
      <c r="D10" s="15">
        <v>8</v>
      </c>
      <c r="E10" s="15">
        <v>3</v>
      </c>
      <c r="F10" s="19">
        <f t="shared" si="0"/>
        <v>5.666666666666667</v>
      </c>
      <c r="G10" s="23" t="str">
        <f t="shared" si="1"/>
        <v>Insuficiente</v>
      </c>
    </row>
    <row r="11" spans="2:7" x14ac:dyDescent="0.25">
      <c r="B11" s="27" t="s">
        <v>11</v>
      </c>
      <c r="C11" s="3">
        <v>4</v>
      </c>
      <c r="D11" s="15">
        <v>8</v>
      </c>
      <c r="E11" s="15">
        <v>6</v>
      </c>
      <c r="F11" s="15">
        <f t="shared" si="0"/>
        <v>6</v>
      </c>
      <c r="G11" s="23" t="str">
        <f t="shared" si="1"/>
        <v>Insuficiente</v>
      </c>
    </row>
    <row r="12" spans="2:7" x14ac:dyDescent="0.25">
      <c r="B12" s="27" t="s">
        <v>9</v>
      </c>
      <c r="C12" s="3">
        <v>6</v>
      </c>
      <c r="D12" s="15">
        <v>6</v>
      </c>
      <c r="E12" s="15">
        <v>5.75</v>
      </c>
      <c r="F12" s="19">
        <f t="shared" si="0"/>
        <v>5.916666666666667</v>
      </c>
      <c r="G12" s="23" t="str">
        <f t="shared" si="1"/>
        <v>Insuficiente</v>
      </c>
    </row>
    <row r="13" spans="2:7" x14ac:dyDescent="0.25">
      <c r="B13" s="27" t="s">
        <v>7</v>
      </c>
      <c r="C13" s="3">
        <v>2</v>
      </c>
      <c r="D13" s="15">
        <v>3</v>
      </c>
      <c r="E13" s="15">
        <v>5</v>
      </c>
      <c r="F13" s="19">
        <f t="shared" si="0"/>
        <v>3.3333333333333335</v>
      </c>
      <c r="G13" s="23" t="str">
        <f t="shared" si="1"/>
        <v>Insuficiente</v>
      </c>
    </row>
    <row r="14" spans="2:7" x14ac:dyDescent="0.25">
      <c r="B14" s="27" t="s">
        <v>10</v>
      </c>
      <c r="C14" s="3">
        <v>7</v>
      </c>
      <c r="D14" s="15">
        <v>4</v>
      </c>
      <c r="E14" s="15">
        <v>5</v>
      </c>
      <c r="F14" s="19">
        <f t="shared" si="0"/>
        <v>5.333333333333333</v>
      </c>
      <c r="G14" s="23" t="str">
        <f t="shared" si="1"/>
        <v>Insuficiente</v>
      </c>
    </row>
    <row r="15" spans="2:7" x14ac:dyDescent="0.25">
      <c r="B15" s="27" t="s">
        <v>16</v>
      </c>
      <c r="C15" s="3">
        <v>8</v>
      </c>
      <c r="D15" s="15">
        <v>4</v>
      </c>
      <c r="E15" s="15">
        <v>8.9</v>
      </c>
      <c r="F15" s="19">
        <f t="shared" si="0"/>
        <v>6.9666666666666659</v>
      </c>
      <c r="G15" s="23" t="str">
        <f t="shared" si="1"/>
        <v>Insuficiente</v>
      </c>
    </row>
    <row r="16" spans="2:7" x14ac:dyDescent="0.25">
      <c r="B16" s="28" t="s">
        <v>8</v>
      </c>
      <c r="C16" s="25">
        <v>9</v>
      </c>
      <c r="D16" s="20">
        <v>8</v>
      </c>
      <c r="E16" s="20">
        <v>4</v>
      </c>
      <c r="F16" s="15">
        <f t="shared" si="0"/>
        <v>7</v>
      </c>
      <c r="G16" s="23" t="str">
        <f t="shared" si="1"/>
        <v>Certificado</v>
      </c>
    </row>
    <row r="17" spans="2:7" x14ac:dyDescent="0.25">
      <c r="B17" s="27" t="s">
        <v>18</v>
      </c>
      <c r="C17" s="3">
        <v>7</v>
      </c>
      <c r="D17" s="15">
        <v>4</v>
      </c>
      <c r="E17" s="15">
        <v>10</v>
      </c>
      <c r="F17" s="15">
        <f t="shared" si="0"/>
        <v>7</v>
      </c>
      <c r="G17" s="23" t="str">
        <f t="shared" si="1"/>
        <v>Certificado</v>
      </c>
    </row>
    <row r="18" spans="2:7" x14ac:dyDescent="0.25">
      <c r="B18" s="27" t="s">
        <v>14</v>
      </c>
      <c r="C18" s="3">
        <v>10</v>
      </c>
      <c r="D18" s="15">
        <v>10</v>
      </c>
      <c r="E18" s="15">
        <v>10</v>
      </c>
      <c r="F18" s="15">
        <f t="shared" si="0"/>
        <v>10</v>
      </c>
      <c r="G18" s="23" t="str">
        <f t="shared" si="1"/>
        <v>Certificado</v>
      </c>
    </row>
    <row r="19" spans="2:7" x14ac:dyDescent="0.25">
      <c r="B19" s="29" t="s">
        <v>12</v>
      </c>
      <c r="C19" s="31">
        <v>5</v>
      </c>
      <c r="D19" s="32">
        <v>9</v>
      </c>
      <c r="E19" s="32">
        <v>3.7</v>
      </c>
      <c r="F19" s="32">
        <f t="shared" si="0"/>
        <v>5.8999999999999995</v>
      </c>
      <c r="G19" s="33" t="str">
        <f t="shared" si="1"/>
        <v>Insuficiente</v>
      </c>
    </row>
  </sheetData>
  <sortState ref="B5:G17">
    <sortCondition ref="B5:B17"/>
  </sortState>
  <mergeCells count="1">
    <mergeCell ref="B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3:O18"/>
  <sheetViews>
    <sheetView workbookViewId="0">
      <selection activeCell="H21" sqref="H21"/>
    </sheetView>
  </sheetViews>
  <sheetFormatPr baseColWidth="10" defaultRowHeight="15" x14ac:dyDescent="0.25"/>
  <cols>
    <col min="2" max="2" width="32.140625" customWidth="1"/>
    <col min="3" max="3" width="13.5703125" customWidth="1"/>
    <col min="4" max="4" width="15.140625" customWidth="1"/>
    <col min="5" max="5" width="16.28515625" customWidth="1"/>
    <col min="6" max="6" width="13" customWidth="1"/>
  </cols>
  <sheetData>
    <row r="3" spans="2:15" ht="15.75" thickBot="1" x14ac:dyDescent="0.3">
      <c r="B3" s="47" t="s">
        <v>0</v>
      </c>
      <c r="C3" s="48"/>
      <c r="D3" s="48"/>
      <c r="E3" s="48"/>
      <c r="F3" s="48"/>
      <c r="G3" s="49"/>
      <c r="J3" s="50"/>
      <c r="K3" s="50"/>
      <c r="L3" s="50"/>
      <c r="M3" s="50"/>
      <c r="N3" s="50"/>
      <c r="O3" s="50"/>
    </row>
    <row r="4" spans="2:15" ht="15.75" thickBot="1" x14ac:dyDescent="0.3">
      <c r="B4" s="2"/>
      <c r="C4" s="2"/>
      <c r="D4" s="2"/>
      <c r="E4" s="2"/>
      <c r="F4" s="2"/>
      <c r="G4" s="2"/>
      <c r="J4" s="1"/>
      <c r="K4" s="1"/>
      <c r="L4" s="1"/>
      <c r="M4" s="1"/>
      <c r="N4" s="1"/>
      <c r="O4" s="1"/>
    </row>
    <row r="5" spans="2:15" ht="15.75" thickBot="1" x14ac:dyDescent="0.3">
      <c r="B5" s="34" t="s">
        <v>1</v>
      </c>
      <c r="C5" s="36" t="s">
        <v>2</v>
      </c>
      <c r="D5" s="37" t="s">
        <v>3</v>
      </c>
      <c r="E5" s="37" t="s">
        <v>4</v>
      </c>
      <c r="F5" s="38" t="s">
        <v>5</v>
      </c>
      <c r="G5" s="39" t="s">
        <v>6</v>
      </c>
      <c r="J5" s="1"/>
      <c r="K5" s="1"/>
      <c r="L5" s="1"/>
      <c r="M5" s="1"/>
      <c r="N5" s="1"/>
      <c r="O5" s="1"/>
    </row>
    <row r="6" spans="2:15" x14ac:dyDescent="0.25">
      <c r="B6" s="10" t="s">
        <v>19</v>
      </c>
      <c r="C6" s="15">
        <v>9.9</v>
      </c>
      <c r="D6" s="15">
        <v>9.9</v>
      </c>
      <c r="E6" s="15">
        <v>9.6999999999999993</v>
      </c>
      <c r="F6" s="19">
        <f t="shared" ref="F6:F18" si="0">AVERAGE(C6:E6)</f>
        <v>9.8333333333333339</v>
      </c>
      <c r="G6" s="15" t="str">
        <f t="shared" ref="G6:G18" si="1">IF(F6&gt;=7,"Certificado","Insuficiente")</f>
        <v>Certificado</v>
      </c>
      <c r="J6" s="7"/>
      <c r="K6" s="8"/>
      <c r="L6" s="8"/>
      <c r="M6" s="8"/>
      <c r="N6" s="1"/>
      <c r="O6" s="1"/>
    </row>
    <row r="7" spans="2:15" ht="15" hidden="1" customHeight="1" x14ac:dyDescent="0.25">
      <c r="B7" s="2" t="s">
        <v>17</v>
      </c>
      <c r="C7" s="2">
        <v>3</v>
      </c>
      <c r="D7" s="2">
        <v>7</v>
      </c>
      <c r="E7" s="2">
        <v>9.5</v>
      </c>
      <c r="F7" s="2">
        <f t="shared" si="0"/>
        <v>6.5</v>
      </c>
      <c r="G7" s="2" t="str">
        <f t="shared" si="1"/>
        <v>Insuficiente</v>
      </c>
      <c r="J7" s="4" t="s">
        <v>13</v>
      </c>
      <c r="K7" s="4">
        <v>8</v>
      </c>
      <c r="L7" s="4">
        <v>10</v>
      </c>
      <c r="M7" s="4">
        <v>9.8699999999999992</v>
      </c>
      <c r="N7" s="4">
        <v>9.2899999999999991</v>
      </c>
      <c r="O7" s="4" t="s">
        <v>20</v>
      </c>
    </row>
    <row r="8" spans="2:15" x14ac:dyDescent="0.25">
      <c r="B8" s="15" t="s">
        <v>13</v>
      </c>
      <c r="C8" s="15">
        <v>8</v>
      </c>
      <c r="D8" s="15">
        <v>10</v>
      </c>
      <c r="E8" s="15">
        <v>9.8699999999999992</v>
      </c>
      <c r="F8" s="15">
        <f t="shared" si="0"/>
        <v>9.2899999999999991</v>
      </c>
      <c r="G8" s="15" t="str">
        <f t="shared" si="1"/>
        <v>Certificado</v>
      </c>
      <c r="J8" s="1"/>
      <c r="K8" s="1"/>
      <c r="L8" s="1"/>
      <c r="M8" s="1"/>
      <c r="N8" s="1"/>
      <c r="O8" s="1"/>
    </row>
    <row r="9" spans="2:15" ht="15" hidden="1" customHeight="1" x14ac:dyDescent="0.25">
      <c r="B9" s="2" t="s">
        <v>15</v>
      </c>
      <c r="C9" s="2">
        <v>6</v>
      </c>
      <c r="D9" s="2">
        <v>8</v>
      </c>
      <c r="E9" s="2">
        <v>3</v>
      </c>
      <c r="F9" s="2">
        <f t="shared" si="0"/>
        <v>5.666666666666667</v>
      </c>
      <c r="G9" s="2" t="str">
        <f t="shared" si="1"/>
        <v>Insuficiente</v>
      </c>
      <c r="J9" s="5" t="s">
        <v>18</v>
      </c>
      <c r="K9" s="5">
        <v>7</v>
      </c>
      <c r="L9" s="5">
        <v>4</v>
      </c>
      <c r="M9" s="5">
        <v>10</v>
      </c>
      <c r="N9" s="5">
        <v>7</v>
      </c>
      <c r="O9" s="5" t="s">
        <v>20</v>
      </c>
    </row>
    <row r="10" spans="2:15" ht="15" hidden="1" customHeight="1" x14ac:dyDescent="0.25">
      <c r="B10" s="2" t="s">
        <v>11</v>
      </c>
      <c r="C10" s="2">
        <v>4</v>
      </c>
      <c r="D10" s="2">
        <v>8</v>
      </c>
      <c r="E10" s="2">
        <v>6</v>
      </c>
      <c r="F10" s="2">
        <f t="shared" si="0"/>
        <v>6</v>
      </c>
      <c r="G10" s="2" t="str">
        <f t="shared" si="1"/>
        <v>Insuficiente</v>
      </c>
      <c r="J10" s="2" t="s">
        <v>14</v>
      </c>
      <c r="K10" s="2">
        <v>10</v>
      </c>
      <c r="L10" s="2">
        <v>10</v>
      </c>
      <c r="M10" s="2">
        <v>10</v>
      </c>
      <c r="N10" s="2">
        <v>10</v>
      </c>
      <c r="O10" s="2" t="s">
        <v>20</v>
      </c>
    </row>
    <row r="11" spans="2:15" ht="15" hidden="1" customHeight="1" x14ac:dyDescent="0.25">
      <c r="B11" s="2" t="s">
        <v>9</v>
      </c>
      <c r="C11" s="2">
        <v>6</v>
      </c>
      <c r="D11" s="2">
        <v>6</v>
      </c>
      <c r="E11" s="2">
        <v>5.75</v>
      </c>
      <c r="F11" s="2">
        <f t="shared" si="0"/>
        <v>5.916666666666667</v>
      </c>
      <c r="G11" s="2" t="str">
        <f t="shared" si="1"/>
        <v>Insuficiente</v>
      </c>
    </row>
    <row r="12" spans="2:15" ht="15" hidden="1" customHeight="1" x14ac:dyDescent="0.25">
      <c r="B12" s="2" t="s">
        <v>7</v>
      </c>
      <c r="C12" s="2">
        <v>2</v>
      </c>
      <c r="D12" s="2">
        <v>3</v>
      </c>
      <c r="E12" s="2">
        <v>5</v>
      </c>
      <c r="F12" s="2">
        <f t="shared" si="0"/>
        <v>3.3333333333333335</v>
      </c>
      <c r="G12" s="2" t="str">
        <f t="shared" si="1"/>
        <v>Insuficiente</v>
      </c>
    </row>
    <row r="13" spans="2:15" ht="15" hidden="1" customHeight="1" x14ac:dyDescent="0.25">
      <c r="B13" s="2" t="s">
        <v>10</v>
      </c>
      <c r="C13" s="2">
        <v>7</v>
      </c>
      <c r="D13" s="2">
        <v>4</v>
      </c>
      <c r="E13" s="2">
        <v>5</v>
      </c>
      <c r="F13" s="2">
        <f t="shared" si="0"/>
        <v>5.333333333333333</v>
      </c>
      <c r="G13" s="2" t="str">
        <f t="shared" si="1"/>
        <v>Insuficiente</v>
      </c>
    </row>
    <row r="14" spans="2:15" ht="15" hidden="1" customHeight="1" x14ac:dyDescent="0.25">
      <c r="B14" s="2" t="s">
        <v>16</v>
      </c>
      <c r="C14" s="2">
        <v>8</v>
      </c>
      <c r="D14" s="2">
        <v>4</v>
      </c>
      <c r="E14" s="2">
        <v>8.9</v>
      </c>
      <c r="F14" s="2">
        <f t="shared" si="0"/>
        <v>6.9666666666666659</v>
      </c>
      <c r="G14" s="2" t="str">
        <f t="shared" si="1"/>
        <v>Insuficiente</v>
      </c>
    </row>
    <row r="15" spans="2:15" hidden="1" x14ac:dyDescent="0.25">
      <c r="B15" s="20" t="s">
        <v>40</v>
      </c>
      <c r="C15" s="20"/>
      <c r="D15" s="20">
        <v>8</v>
      </c>
      <c r="E15" s="20">
        <v>4</v>
      </c>
      <c r="F15" s="15">
        <f t="shared" si="0"/>
        <v>6</v>
      </c>
      <c r="G15" s="15" t="str">
        <f t="shared" si="1"/>
        <v>Insuficiente</v>
      </c>
      <c r="J15" s="1"/>
      <c r="K15" s="1"/>
      <c r="L15" s="1"/>
      <c r="M15" s="1"/>
      <c r="N15" s="1"/>
      <c r="O15" s="1"/>
    </row>
    <row r="16" spans="2:15" x14ac:dyDescent="0.25">
      <c r="B16" s="15" t="s">
        <v>18</v>
      </c>
      <c r="C16" s="15">
        <v>7</v>
      </c>
      <c r="D16" s="15">
        <v>4</v>
      </c>
      <c r="E16" s="15">
        <v>10</v>
      </c>
      <c r="F16" s="15">
        <f t="shared" si="0"/>
        <v>7</v>
      </c>
      <c r="G16" s="15" t="str">
        <f t="shared" si="1"/>
        <v>Certificado</v>
      </c>
      <c r="J16" s="1"/>
      <c r="K16" s="1"/>
      <c r="L16" s="1"/>
      <c r="M16" s="1"/>
      <c r="N16" s="1"/>
      <c r="O16" s="1"/>
    </row>
    <row r="17" spans="2:15" x14ac:dyDescent="0.25">
      <c r="B17" s="15" t="s">
        <v>14</v>
      </c>
      <c r="C17" s="15">
        <v>10</v>
      </c>
      <c r="D17" s="15">
        <v>10</v>
      </c>
      <c r="E17" s="15">
        <v>10</v>
      </c>
      <c r="F17" s="15">
        <f t="shared" si="0"/>
        <v>10</v>
      </c>
      <c r="G17" s="15" t="str">
        <f t="shared" si="1"/>
        <v>Certificado</v>
      </c>
      <c r="J17" s="1"/>
      <c r="K17" s="1"/>
      <c r="L17" s="1"/>
      <c r="M17" s="1"/>
      <c r="N17" s="1"/>
      <c r="O17" s="1"/>
    </row>
    <row r="18" spans="2:15" ht="15" hidden="1" customHeight="1" x14ac:dyDescent="0.25">
      <c r="B18" s="2" t="s">
        <v>12</v>
      </c>
      <c r="C18" s="2">
        <v>5</v>
      </c>
      <c r="D18" s="2">
        <v>9</v>
      </c>
      <c r="E18" s="2">
        <v>3.7</v>
      </c>
      <c r="F18" s="2">
        <f t="shared" si="0"/>
        <v>5.8999999999999995</v>
      </c>
      <c r="G18" s="2" t="str">
        <f t="shared" si="1"/>
        <v>Insuficiente</v>
      </c>
    </row>
  </sheetData>
  <autoFilter ref="G6:G18">
    <filterColumn colId="0">
      <filters>
        <filter val="Certificado"/>
      </filters>
    </filterColumn>
  </autoFilter>
  <mergeCells count="2">
    <mergeCell ref="B3:G3"/>
    <mergeCell ref="J3:O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J23"/>
  <sheetViews>
    <sheetView workbookViewId="0">
      <selection activeCell="K9" sqref="K9"/>
    </sheetView>
  </sheetViews>
  <sheetFormatPr baseColWidth="10" defaultRowHeight="15" x14ac:dyDescent="0.25"/>
  <cols>
    <col min="3" max="3" width="8.42578125" customWidth="1"/>
    <col min="4" max="4" width="21.7109375" customWidth="1"/>
    <col min="5" max="5" width="12.28515625" bestFit="1" customWidth="1"/>
    <col min="6" max="6" width="16.28515625" customWidth="1"/>
    <col min="7" max="7" width="17.7109375" customWidth="1"/>
  </cols>
  <sheetData>
    <row r="3" spans="4:10" x14ac:dyDescent="0.25">
      <c r="D3" t="s">
        <v>22</v>
      </c>
    </row>
    <row r="5" spans="4:10" ht="15.75" thickBot="1" x14ac:dyDescent="0.3">
      <c r="I5" s="6"/>
      <c r="J5" s="6"/>
    </row>
    <row r="6" spans="4:10" ht="15.75" thickBot="1" x14ac:dyDescent="0.3">
      <c r="F6" s="40" t="s">
        <v>23</v>
      </c>
      <c r="G6" s="41">
        <v>3.5000000000000003E-2</v>
      </c>
      <c r="I6" s="1"/>
      <c r="J6" s="1"/>
    </row>
    <row r="7" spans="4:10" x14ac:dyDescent="0.25">
      <c r="I7" s="1"/>
      <c r="J7" s="1"/>
    </row>
    <row r="8" spans="4:10" x14ac:dyDescent="0.25">
      <c r="D8" s="9" t="s">
        <v>24</v>
      </c>
      <c r="E8" s="9" t="s">
        <v>25</v>
      </c>
      <c r="F8" s="9" t="s">
        <v>26</v>
      </c>
      <c r="G8" s="9" t="s">
        <v>41</v>
      </c>
      <c r="I8" s="1"/>
      <c r="J8" s="1"/>
    </row>
    <row r="9" spans="4:10" x14ac:dyDescent="0.25">
      <c r="E9" s="1"/>
      <c r="F9" s="1"/>
    </row>
    <row r="10" spans="4:10" x14ac:dyDescent="0.25">
      <c r="D10" s="11" t="s">
        <v>33</v>
      </c>
      <c r="E10" s="16">
        <v>23435</v>
      </c>
      <c r="F10" s="17">
        <f t="shared" ref="F10:F22" si="0">(E10*$G$6)</f>
        <v>820.22500000000002</v>
      </c>
      <c r="G10" s="15" t="str">
        <f t="shared" ref="G10:G22" si="1">IF(F10&gt;=$G$23,"Supera el promedio","Aceptada")</f>
        <v>Aceptada</v>
      </c>
      <c r="I10" s="1"/>
      <c r="J10" s="1"/>
    </row>
    <row r="11" spans="4:10" x14ac:dyDescent="0.25">
      <c r="D11" s="11" t="s">
        <v>39</v>
      </c>
      <c r="E11" s="16">
        <v>26546</v>
      </c>
      <c r="F11" s="17">
        <f t="shared" si="0"/>
        <v>929.11000000000013</v>
      </c>
      <c r="G11" s="15" t="str">
        <f t="shared" si="1"/>
        <v>Aceptada</v>
      </c>
      <c r="I11" s="1"/>
      <c r="J11" s="1"/>
    </row>
    <row r="12" spans="4:10" x14ac:dyDescent="0.25">
      <c r="D12" s="11" t="s">
        <v>32</v>
      </c>
      <c r="E12" s="16">
        <v>34223</v>
      </c>
      <c r="F12" s="17">
        <f t="shared" si="0"/>
        <v>1197.8050000000001</v>
      </c>
      <c r="G12" s="15" t="str">
        <f t="shared" si="1"/>
        <v>Aceptada</v>
      </c>
      <c r="I12" s="1"/>
      <c r="J12" s="1"/>
    </row>
    <row r="13" spans="4:10" x14ac:dyDescent="0.25">
      <c r="D13" s="11" t="s">
        <v>38</v>
      </c>
      <c r="E13" s="16">
        <v>34324</v>
      </c>
      <c r="F13" s="17">
        <f t="shared" si="0"/>
        <v>1201.3400000000001</v>
      </c>
      <c r="G13" s="15" t="str">
        <f t="shared" si="1"/>
        <v>Aceptada</v>
      </c>
      <c r="I13" s="1"/>
      <c r="J13" s="1"/>
    </row>
    <row r="14" spans="4:10" x14ac:dyDescent="0.25">
      <c r="D14" s="11" t="s">
        <v>37</v>
      </c>
      <c r="E14" s="16">
        <v>45435</v>
      </c>
      <c r="F14" s="17">
        <f t="shared" si="0"/>
        <v>1590.2250000000001</v>
      </c>
      <c r="G14" s="15" t="str">
        <f t="shared" si="1"/>
        <v>Aceptada</v>
      </c>
      <c r="I14" s="1"/>
      <c r="J14" s="1"/>
    </row>
    <row r="15" spans="4:10" x14ac:dyDescent="0.25">
      <c r="D15" s="11" t="s">
        <v>34</v>
      </c>
      <c r="E15" s="16">
        <v>45654</v>
      </c>
      <c r="F15" s="17">
        <f t="shared" si="0"/>
        <v>1597.89</v>
      </c>
      <c r="G15" s="15" t="str">
        <f t="shared" si="1"/>
        <v>Aceptada</v>
      </c>
      <c r="I15" s="1"/>
      <c r="J15" s="1"/>
    </row>
    <row r="16" spans="4:10" x14ac:dyDescent="0.25">
      <c r="D16" s="11" t="s">
        <v>35</v>
      </c>
      <c r="E16" s="16">
        <v>57733</v>
      </c>
      <c r="F16" s="17">
        <f t="shared" si="0"/>
        <v>2020.6550000000002</v>
      </c>
      <c r="G16" s="15" t="str">
        <f t="shared" si="1"/>
        <v>Aceptada</v>
      </c>
      <c r="I16" s="1"/>
      <c r="J16" s="1"/>
    </row>
    <row r="17" spans="4:10" x14ac:dyDescent="0.25">
      <c r="D17" s="10" t="s">
        <v>28</v>
      </c>
      <c r="E17" s="16">
        <v>59960</v>
      </c>
      <c r="F17" s="17">
        <f t="shared" si="0"/>
        <v>2098.6000000000004</v>
      </c>
      <c r="G17" s="15" t="str">
        <f t="shared" si="1"/>
        <v>Aceptada</v>
      </c>
      <c r="I17" s="1"/>
      <c r="J17" s="1"/>
    </row>
    <row r="18" spans="4:10" x14ac:dyDescent="0.25">
      <c r="D18" s="10" t="s">
        <v>27</v>
      </c>
      <c r="E18" s="16">
        <v>60400</v>
      </c>
      <c r="F18" s="17">
        <f t="shared" si="0"/>
        <v>2114</v>
      </c>
      <c r="G18" s="15" t="str">
        <f t="shared" si="1"/>
        <v>Aceptada</v>
      </c>
      <c r="I18" s="1"/>
      <c r="J18" s="1"/>
    </row>
    <row r="19" spans="4:10" x14ac:dyDescent="0.25">
      <c r="D19" s="10" t="s">
        <v>31</v>
      </c>
      <c r="E19" s="16">
        <v>86400</v>
      </c>
      <c r="F19" s="17">
        <f t="shared" si="0"/>
        <v>3024.0000000000005</v>
      </c>
      <c r="G19" s="15" t="str">
        <f t="shared" si="1"/>
        <v>Aceptada</v>
      </c>
      <c r="I19" s="1"/>
      <c r="J19" s="1"/>
    </row>
    <row r="20" spans="4:10" x14ac:dyDescent="0.25">
      <c r="D20" s="10" t="s">
        <v>30</v>
      </c>
      <c r="E20" s="16">
        <v>89600</v>
      </c>
      <c r="F20" s="17">
        <f t="shared" si="0"/>
        <v>3136.0000000000005</v>
      </c>
      <c r="G20" s="15" t="str">
        <f t="shared" si="1"/>
        <v>Aceptada</v>
      </c>
      <c r="I20" s="1"/>
      <c r="J20" s="1"/>
    </row>
    <row r="21" spans="4:10" x14ac:dyDescent="0.25">
      <c r="D21" s="10" t="s">
        <v>29</v>
      </c>
      <c r="E21" s="16">
        <v>120000</v>
      </c>
      <c r="F21" s="17">
        <f t="shared" si="0"/>
        <v>4200</v>
      </c>
      <c r="G21" s="15" t="str">
        <f t="shared" si="1"/>
        <v>Supera el promedio</v>
      </c>
      <c r="I21" s="1"/>
      <c r="J21" s="1"/>
    </row>
    <row r="22" spans="4:10" x14ac:dyDescent="0.25">
      <c r="D22" s="11" t="s">
        <v>36</v>
      </c>
      <c r="E22" s="16">
        <v>546345</v>
      </c>
      <c r="F22" s="17">
        <f t="shared" si="0"/>
        <v>19122.075000000001</v>
      </c>
      <c r="G22" s="15" t="str">
        <f t="shared" si="1"/>
        <v>Supera el promedio</v>
      </c>
    </row>
    <row r="23" spans="4:10" x14ac:dyDescent="0.25">
      <c r="F23" s="14" t="s">
        <v>42</v>
      </c>
      <c r="G23" s="18">
        <f>AVERAGE(F11:F22)</f>
        <v>3519.3083333333338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D4:G23"/>
  <sheetViews>
    <sheetView workbookViewId="0">
      <selection activeCell="D4" sqref="D4"/>
    </sheetView>
  </sheetViews>
  <sheetFormatPr baseColWidth="10" defaultRowHeight="15" x14ac:dyDescent="0.25"/>
  <cols>
    <col min="4" max="4" width="25.7109375" customWidth="1"/>
    <col min="5" max="5" width="15" customWidth="1"/>
    <col min="6" max="6" width="14.42578125" customWidth="1"/>
    <col min="7" max="7" width="20.28515625" customWidth="1"/>
    <col min="8" max="9" width="11.42578125" customWidth="1"/>
  </cols>
  <sheetData>
    <row r="4" spans="4:7" x14ac:dyDescent="0.25">
      <c r="D4" t="s">
        <v>22</v>
      </c>
    </row>
    <row r="6" spans="4:7" ht="15.75" thickBot="1" x14ac:dyDescent="0.3"/>
    <row r="7" spans="4:7" x14ac:dyDescent="0.25">
      <c r="F7" s="12" t="s">
        <v>23</v>
      </c>
      <c r="G7" s="13">
        <v>3.5000000000000003E-2</v>
      </c>
    </row>
    <row r="8" spans="4:7" x14ac:dyDescent="0.25">
      <c r="D8" s="9" t="s">
        <v>24</v>
      </c>
      <c r="E8" s="9" t="s">
        <v>25</v>
      </c>
      <c r="F8" s="9" t="s">
        <v>26</v>
      </c>
      <c r="G8" s="9" t="s">
        <v>41</v>
      </c>
    </row>
    <row r="9" spans="4:7" x14ac:dyDescent="0.25">
      <c r="E9" s="1"/>
      <c r="F9" s="1"/>
    </row>
    <row r="10" spans="4:7" hidden="1" x14ac:dyDescent="0.25">
      <c r="D10" s="11" t="s">
        <v>33</v>
      </c>
      <c r="E10" s="16">
        <v>23435</v>
      </c>
      <c r="F10" s="17">
        <f t="shared" ref="F10:F22" si="0">(E10*$G$7)</f>
        <v>820.22500000000002</v>
      </c>
      <c r="G10" s="15" t="str">
        <f t="shared" ref="G10:G22" si="1">IF(F10&gt;=$G$23,"Supera el promedio","Aceptada")</f>
        <v>Aceptada</v>
      </c>
    </row>
    <row r="11" spans="4:7" hidden="1" x14ac:dyDescent="0.25">
      <c r="D11" s="11" t="s">
        <v>39</v>
      </c>
      <c r="E11" s="16">
        <v>26546</v>
      </c>
      <c r="F11" s="17">
        <f t="shared" si="0"/>
        <v>929.11000000000013</v>
      </c>
      <c r="G11" s="15" t="str">
        <f t="shared" si="1"/>
        <v>Aceptada</v>
      </c>
    </row>
    <row r="12" spans="4:7" hidden="1" x14ac:dyDescent="0.25">
      <c r="D12" s="11" t="s">
        <v>32</v>
      </c>
      <c r="E12" s="16">
        <v>34223</v>
      </c>
      <c r="F12" s="17">
        <f t="shared" si="0"/>
        <v>1197.8050000000001</v>
      </c>
      <c r="G12" s="15" t="str">
        <f t="shared" si="1"/>
        <v>Aceptada</v>
      </c>
    </row>
    <row r="13" spans="4:7" hidden="1" x14ac:dyDescent="0.25">
      <c r="D13" s="11" t="s">
        <v>38</v>
      </c>
      <c r="E13" s="16">
        <v>34324</v>
      </c>
      <c r="F13" s="17">
        <f t="shared" si="0"/>
        <v>1201.3400000000001</v>
      </c>
      <c r="G13" s="15" t="str">
        <f t="shared" si="1"/>
        <v>Aceptada</v>
      </c>
    </row>
    <row r="14" spans="4:7" hidden="1" x14ac:dyDescent="0.25">
      <c r="D14" s="11" t="s">
        <v>37</v>
      </c>
      <c r="E14" s="16">
        <v>45435</v>
      </c>
      <c r="F14" s="17">
        <f t="shared" si="0"/>
        <v>1590.2250000000001</v>
      </c>
      <c r="G14" s="15" t="str">
        <f t="shared" si="1"/>
        <v>Aceptada</v>
      </c>
    </row>
    <row r="15" spans="4:7" hidden="1" x14ac:dyDescent="0.25">
      <c r="D15" s="11" t="s">
        <v>34</v>
      </c>
      <c r="E15" s="16">
        <v>45654</v>
      </c>
      <c r="F15" s="17">
        <f t="shared" si="0"/>
        <v>1597.89</v>
      </c>
      <c r="G15" s="15" t="str">
        <f t="shared" si="1"/>
        <v>Aceptada</v>
      </c>
    </row>
    <row r="16" spans="4:7" hidden="1" x14ac:dyDescent="0.25">
      <c r="D16" s="11" t="s">
        <v>35</v>
      </c>
      <c r="E16" s="16">
        <v>57733</v>
      </c>
      <c r="F16" s="17">
        <f t="shared" si="0"/>
        <v>2020.6550000000002</v>
      </c>
      <c r="G16" s="15" t="str">
        <f t="shared" si="1"/>
        <v>Aceptada</v>
      </c>
    </row>
    <row r="17" spans="4:7" hidden="1" x14ac:dyDescent="0.25">
      <c r="D17" s="10" t="s">
        <v>28</v>
      </c>
      <c r="E17" s="16">
        <v>59960</v>
      </c>
      <c r="F17" s="17">
        <f t="shared" si="0"/>
        <v>2098.6000000000004</v>
      </c>
      <c r="G17" s="15" t="str">
        <f t="shared" si="1"/>
        <v>Aceptada</v>
      </c>
    </row>
    <row r="18" spans="4:7" hidden="1" x14ac:dyDescent="0.25">
      <c r="D18" s="10" t="s">
        <v>27</v>
      </c>
      <c r="E18" s="16">
        <v>60400</v>
      </c>
      <c r="F18" s="17">
        <f t="shared" si="0"/>
        <v>2114</v>
      </c>
      <c r="G18" s="15" t="str">
        <f t="shared" si="1"/>
        <v>Aceptada</v>
      </c>
    </row>
    <row r="19" spans="4:7" hidden="1" x14ac:dyDescent="0.25">
      <c r="D19" s="10" t="s">
        <v>31</v>
      </c>
      <c r="E19" s="16">
        <v>86400</v>
      </c>
      <c r="F19" s="17">
        <f t="shared" si="0"/>
        <v>3024.0000000000005</v>
      </c>
      <c r="G19" s="15" t="str">
        <f t="shared" si="1"/>
        <v>Aceptada</v>
      </c>
    </row>
    <row r="20" spans="4:7" hidden="1" x14ac:dyDescent="0.25">
      <c r="D20" s="10" t="s">
        <v>30</v>
      </c>
      <c r="E20" s="16">
        <v>89600</v>
      </c>
      <c r="F20" s="17">
        <f t="shared" si="0"/>
        <v>3136.0000000000005</v>
      </c>
      <c r="G20" s="15" t="str">
        <f t="shared" si="1"/>
        <v>Aceptada</v>
      </c>
    </row>
    <row r="21" spans="4:7" x14ac:dyDescent="0.25">
      <c r="D21" s="10" t="s">
        <v>29</v>
      </c>
      <c r="E21" s="16">
        <v>120000</v>
      </c>
      <c r="F21" s="17">
        <f t="shared" si="0"/>
        <v>4200</v>
      </c>
      <c r="G21" s="15" t="str">
        <f t="shared" si="1"/>
        <v>Supera el promedio</v>
      </c>
    </row>
    <row r="22" spans="4:7" x14ac:dyDescent="0.25">
      <c r="D22" s="11" t="s">
        <v>36</v>
      </c>
      <c r="E22" s="16">
        <v>546345</v>
      </c>
      <c r="F22" s="17">
        <f t="shared" si="0"/>
        <v>19122.075000000001</v>
      </c>
      <c r="G22" s="15" t="str">
        <f t="shared" si="1"/>
        <v>Supera el promedio</v>
      </c>
    </row>
    <row r="23" spans="4:7" x14ac:dyDescent="0.25">
      <c r="F23" s="14" t="s">
        <v>42</v>
      </c>
      <c r="G23" s="18">
        <f>AVERAGE(F11:F22)</f>
        <v>3519.3083333333338</v>
      </c>
    </row>
  </sheetData>
  <autoFilter ref="G9:G22">
    <filterColumn colId="0">
      <filters>
        <filter val="Supera el promedio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8"/>
  <sheetViews>
    <sheetView workbookViewId="0">
      <selection activeCell="F18" sqref="F18"/>
    </sheetView>
  </sheetViews>
  <sheetFormatPr baseColWidth="10" defaultRowHeight="15" x14ac:dyDescent="0.25"/>
  <cols>
    <col min="3" max="3" width="17.85546875" customWidth="1"/>
    <col min="4" max="4" width="15.85546875" customWidth="1"/>
    <col min="5" max="5" width="19" customWidth="1"/>
    <col min="6" max="6" width="20.7109375" customWidth="1"/>
    <col min="7" max="7" width="18.140625" customWidth="1"/>
    <col min="8" max="8" width="13.85546875" customWidth="1"/>
  </cols>
  <sheetData>
    <row r="3" spans="2:8" x14ac:dyDescent="0.25">
      <c r="B3" s="42"/>
      <c r="C3" s="42"/>
      <c r="D3" s="42"/>
      <c r="E3" s="43" t="s">
        <v>44</v>
      </c>
      <c r="F3" s="43" t="s">
        <v>45</v>
      </c>
      <c r="G3" s="44" t="s">
        <v>59</v>
      </c>
      <c r="H3" s="44" t="s">
        <v>61</v>
      </c>
    </row>
    <row r="4" spans="2:8" ht="15" customHeight="1" x14ac:dyDescent="0.25">
      <c r="B4" s="52" t="s">
        <v>46</v>
      </c>
      <c r="C4" s="55" t="s">
        <v>47</v>
      </c>
      <c r="D4" s="46" t="s">
        <v>53</v>
      </c>
      <c r="E4" s="46">
        <v>20</v>
      </c>
      <c r="F4" s="46">
        <v>15</v>
      </c>
      <c r="G4" s="45" t="str">
        <f>IF(F4&lt;=E4,"Crear nuevo grupo","vacante")</f>
        <v>Crear nuevo grupo</v>
      </c>
      <c r="H4" s="46" t="str">
        <f>IF(D4="localizada","10%","5%")</f>
        <v>10%</v>
      </c>
    </row>
    <row r="5" spans="2:8" x14ac:dyDescent="0.25">
      <c r="B5" s="53"/>
      <c r="C5" s="56"/>
      <c r="D5" s="46" t="s">
        <v>54</v>
      </c>
      <c r="E5" s="46">
        <v>7</v>
      </c>
      <c r="F5" s="46">
        <v>10</v>
      </c>
      <c r="G5" s="45" t="str">
        <f t="shared" ref="G5:G15" si="0">IF(F5&lt;=E5,"Crear nuevo grupo","vacante")</f>
        <v>vacante</v>
      </c>
      <c r="H5" s="46" t="str">
        <f t="shared" ref="H5:H15" si="1">IF(D5="localizada","10%","5%")</f>
        <v>5%</v>
      </c>
    </row>
    <row r="6" spans="2:8" x14ac:dyDescent="0.25">
      <c r="B6" s="53"/>
      <c r="C6" s="57" t="s">
        <v>48</v>
      </c>
      <c r="D6" s="15" t="s">
        <v>55</v>
      </c>
      <c r="E6" s="15">
        <v>9</v>
      </c>
      <c r="F6" s="15">
        <v>13</v>
      </c>
      <c r="G6" s="10" t="str">
        <f t="shared" si="0"/>
        <v>vacante</v>
      </c>
      <c r="H6" s="15" t="str">
        <f t="shared" si="1"/>
        <v>5%</v>
      </c>
    </row>
    <row r="7" spans="2:8" x14ac:dyDescent="0.25">
      <c r="B7" s="53"/>
      <c r="C7" s="58"/>
      <c r="D7" s="15" t="s">
        <v>53</v>
      </c>
      <c r="E7" s="15">
        <v>5</v>
      </c>
      <c r="F7" s="15">
        <v>8</v>
      </c>
      <c r="G7" s="10" t="str">
        <f t="shared" si="0"/>
        <v>vacante</v>
      </c>
      <c r="H7" s="15" t="str">
        <f t="shared" si="1"/>
        <v>10%</v>
      </c>
    </row>
    <row r="8" spans="2:8" x14ac:dyDescent="0.25">
      <c r="B8" s="53"/>
      <c r="C8" s="55" t="s">
        <v>49</v>
      </c>
      <c r="D8" s="46" t="s">
        <v>56</v>
      </c>
      <c r="E8" s="46">
        <v>15</v>
      </c>
      <c r="F8" s="46">
        <v>9</v>
      </c>
      <c r="G8" s="45" t="str">
        <f t="shared" si="0"/>
        <v>Crear nuevo grupo</v>
      </c>
      <c r="H8" s="46" t="str">
        <f t="shared" si="1"/>
        <v>5%</v>
      </c>
    </row>
    <row r="9" spans="2:8" x14ac:dyDescent="0.25">
      <c r="B9" s="53"/>
      <c r="C9" s="59"/>
      <c r="D9" s="46" t="s">
        <v>57</v>
      </c>
      <c r="E9" s="46">
        <v>23</v>
      </c>
      <c r="F9" s="46">
        <v>14</v>
      </c>
      <c r="G9" s="45" t="str">
        <f t="shared" si="0"/>
        <v>Crear nuevo grupo</v>
      </c>
      <c r="H9" s="46" t="str">
        <f t="shared" si="1"/>
        <v>5%</v>
      </c>
    </row>
    <row r="10" spans="2:8" x14ac:dyDescent="0.25">
      <c r="B10" s="53"/>
      <c r="C10" s="56"/>
      <c r="D10" s="46" t="s">
        <v>58</v>
      </c>
      <c r="E10" s="46">
        <v>12</v>
      </c>
      <c r="F10" s="46">
        <v>11</v>
      </c>
      <c r="G10" s="45" t="str">
        <f t="shared" si="0"/>
        <v>Crear nuevo grupo</v>
      </c>
      <c r="H10" s="46" t="str">
        <f t="shared" si="1"/>
        <v>5%</v>
      </c>
    </row>
    <row r="11" spans="2:8" x14ac:dyDescent="0.25">
      <c r="B11" s="53"/>
      <c r="C11" s="57" t="s">
        <v>50</v>
      </c>
      <c r="D11" s="15" t="s">
        <v>54</v>
      </c>
      <c r="E11" s="15">
        <v>14</v>
      </c>
      <c r="F11" s="15">
        <v>3</v>
      </c>
      <c r="G11" s="10" t="str">
        <f t="shared" si="0"/>
        <v>Crear nuevo grupo</v>
      </c>
      <c r="H11" s="15" t="str">
        <f t="shared" si="1"/>
        <v>5%</v>
      </c>
    </row>
    <row r="12" spans="2:8" x14ac:dyDescent="0.25">
      <c r="B12" s="53"/>
      <c r="C12" s="58"/>
      <c r="D12" s="15" t="s">
        <v>53</v>
      </c>
      <c r="E12" s="15">
        <v>14</v>
      </c>
      <c r="F12" s="15">
        <v>12</v>
      </c>
      <c r="G12" s="10" t="str">
        <f t="shared" si="0"/>
        <v>Crear nuevo grupo</v>
      </c>
      <c r="H12" s="15" t="str">
        <f t="shared" si="1"/>
        <v>10%</v>
      </c>
    </row>
    <row r="13" spans="2:8" x14ac:dyDescent="0.25">
      <c r="B13" s="53"/>
      <c r="C13" s="55" t="s">
        <v>51</v>
      </c>
      <c r="D13" s="46" t="s">
        <v>57</v>
      </c>
      <c r="E13" s="46">
        <v>10</v>
      </c>
      <c r="F13" s="46">
        <v>5</v>
      </c>
      <c r="G13" s="45" t="str">
        <f t="shared" si="0"/>
        <v>Crear nuevo grupo</v>
      </c>
      <c r="H13" s="46" t="str">
        <f t="shared" si="1"/>
        <v>5%</v>
      </c>
    </row>
    <row r="14" spans="2:8" x14ac:dyDescent="0.25">
      <c r="B14" s="53"/>
      <c r="C14" s="56"/>
      <c r="D14" s="46" t="s">
        <v>58</v>
      </c>
      <c r="E14" s="46">
        <v>3</v>
      </c>
      <c r="F14" s="46">
        <v>9</v>
      </c>
      <c r="G14" s="45" t="str">
        <f t="shared" si="0"/>
        <v>vacante</v>
      </c>
      <c r="H14" s="46" t="str">
        <f t="shared" si="1"/>
        <v>5%</v>
      </c>
    </row>
    <row r="15" spans="2:8" x14ac:dyDescent="0.25">
      <c r="B15" s="54"/>
      <c r="C15" s="15" t="s">
        <v>52</v>
      </c>
      <c r="D15" s="15" t="s">
        <v>58</v>
      </c>
      <c r="E15" s="15">
        <v>20</v>
      </c>
      <c r="F15" s="15">
        <v>13</v>
      </c>
      <c r="G15" s="10" t="str">
        <f t="shared" si="0"/>
        <v>Crear nuevo grupo</v>
      </c>
      <c r="H15" s="15" t="str">
        <f t="shared" si="1"/>
        <v>5%</v>
      </c>
    </row>
    <row r="17" spans="3:5" x14ac:dyDescent="0.25">
      <c r="C17" s="51" t="s">
        <v>60</v>
      </c>
      <c r="D17" s="46" t="s">
        <v>53</v>
      </c>
      <c r="E17" s="46">
        <f>SUM(E4,E7,E12)</f>
        <v>39</v>
      </c>
    </row>
    <row r="18" spans="3:5" x14ac:dyDescent="0.25">
      <c r="C18" s="51"/>
      <c r="D18" s="46" t="s">
        <v>58</v>
      </c>
      <c r="E18" s="46">
        <f>SUM(E10,E14,E15)</f>
        <v>35</v>
      </c>
    </row>
  </sheetData>
  <mergeCells count="7">
    <mergeCell ref="C17:C18"/>
    <mergeCell ref="B4:B15"/>
    <mergeCell ref="C4:C5"/>
    <mergeCell ref="C6:C7"/>
    <mergeCell ref="C8:C10"/>
    <mergeCell ref="C11:C12"/>
    <mergeCell ref="C13:C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tabSelected="1" workbookViewId="0">
      <selection activeCell="E18" sqref="E18"/>
    </sheetView>
  </sheetViews>
  <sheetFormatPr baseColWidth="10" defaultRowHeight="15" x14ac:dyDescent="0.25"/>
  <cols>
    <col min="3" max="3" width="26.5703125" customWidth="1"/>
    <col min="5" max="5" width="11.85546875" bestFit="1" customWidth="1"/>
    <col min="12" max="12" width="19.42578125" customWidth="1"/>
  </cols>
  <sheetData>
    <row r="3" spans="3:12" x14ac:dyDescent="0.25">
      <c r="C3" s="60" t="s">
        <v>62</v>
      </c>
      <c r="D3" s="61" t="s">
        <v>63</v>
      </c>
      <c r="E3" s="62"/>
      <c r="F3" s="63"/>
      <c r="G3" s="64" t="s">
        <v>42</v>
      </c>
      <c r="H3" s="61" t="s">
        <v>67</v>
      </c>
      <c r="I3" s="62"/>
      <c r="J3" s="63"/>
      <c r="K3" s="64" t="s">
        <v>42</v>
      </c>
      <c r="L3" s="68" t="s">
        <v>68</v>
      </c>
    </row>
    <row r="4" spans="3:12" x14ac:dyDescent="0.25">
      <c r="C4" s="65"/>
      <c r="D4" s="67" t="s">
        <v>64</v>
      </c>
      <c r="E4" s="67" t="s">
        <v>65</v>
      </c>
      <c r="F4" s="67" t="s">
        <v>66</v>
      </c>
      <c r="G4" s="66"/>
      <c r="H4" s="67" t="s">
        <v>64</v>
      </c>
      <c r="I4" s="67" t="s">
        <v>65</v>
      </c>
      <c r="J4" s="67" t="s">
        <v>66</v>
      </c>
      <c r="K4" s="66"/>
      <c r="L4" s="69"/>
    </row>
    <row r="5" spans="3:12" x14ac:dyDescent="0.25">
      <c r="C5" s="15" t="s">
        <v>69</v>
      </c>
      <c r="D5" s="15">
        <v>9.5</v>
      </c>
      <c r="E5" s="15">
        <v>8.6999999999999993</v>
      </c>
      <c r="F5" s="15">
        <v>10</v>
      </c>
      <c r="G5" s="70">
        <f>AVERAGE(D5:F5)</f>
        <v>9.4</v>
      </c>
      <c r="H5" s="15">
        <v>9</v>
      </c>
      <c r="I5" s="15">
        <v>10</v>
      </c>
      <c r="J5" s="15">
        <v>9.5</v>
      </c>
      <c r="K5" s="70">
        <f>AVERAGE(H5:J5)</f>
        <v>9.5</v>
      </c>
      <c r="L5" s="15">
        <f>IF(AVERAGE(G5,K5)&gt;6,AVERAGE(G5,K5),"rendir examen")</f>
        <v>9.4499999999999993</v>
      </c>
    </row>
    <row r="6" spans="3:12" x14ac:dyDescent="0.25">
      <c r="C6" s="15" t="s">
        <v>70</v>
      </c>
      <c r="D6" s="15">
        <v>7.8</v>
      </c>
      <c r="E6" s="15">
        <v>9</v>
      </c>
      <c r="F6" s="15">
        <v>9</v>
      </c>
      <c r="G6" s="70">
        <f t="shared" ref="G6:G9" si="0">AVERAGE(D6:F6)</f>
        <v>8.6</v>
      </c>
      <c r="H6" s="15">
        <v>7.5</v>
      </c>
      <c r="I6" s="15">
        <v>9.6</v>
      </c>
      <c r="J6" s="15">
        <v>8.4</v>
      </c>
      <c r="K6" s="70">
        <f t="shared" ref="K6:K9" si="1">AVERAGE(H6:J6)</f>
        <v>8.5</v>
      </c>
      <c r="L6" s="15">
        <f t="shared" ref="L6:L10" si="2">IF(AVERAGE(G6,K6)&gt;6,AVERAGE(G6,K6),"rendir examen")</f>
        <v>8.5500000000000007</v>
      </c>
    </row>
    <row r="7" spans="3:12" x14ac:dyDescent="0.25">
      <c r="C7" s="15" t="s">
        <v>71</v>
      </c>
      <c r="D7" s="15">
        <v>8.5</v>
      </c>
      <c r="E7" s="15">
        <v>8</v>
      </c>
      <c r="F7" s="15">
        <v>9</v>
      </c>
      <c r="G7" s="70">
        <f t="shared" si="0"/>
        <v>8.5</v>
      </c>
      <c r="H7" s="15">
        <v>10</v>
      </c>
      <c r="I7" s="15">
        <v>9</v>
      </c>
      <c r="J7" s="15">
        <v>8</v>
      </c>
      <c r="K7" s="70">
        <f t="shared" si="1"/>
        <v>9</v>
      </c>
      <c r="L7" s="15">
        <f t="shared" si="2"/>
        <v>8.75</v>
      </c>
    </row>
    <row r="8" spans="3:12" x14ac:dyDescent="0.25">
      <c r="C8" s="15" t="s">
        <v>72</v>
      </c>
      <c r="D8" s="15">
        <v>6</v>
      </c>
      <c r="E8" s="15">
        <v>5</v>
      </c>
      <c r="F8" s="15">
        <v>5</v>
      </c>
      <c r="G8" s="71">
        <f t="shared" si="0"/>
        <v>5.333333333333333</v>
      </c>
      <c r="H8" s="15">
        <v>6</v>
      </c>
      <c r="I8" s="15">
        <v>5</v>
      </c>
      <c r="J8" s="15">
        <v>8</v>
      </c>
      <c r="K8" s="71">
        <f t="shared" si="1"/>
        <v>6.333333333333333</v>
      </c>
      <c r="L8" s="15" t="str">
        <f t="shared" si="2"/>
        <v>rendir examen</v>
      </c>
    </row>
    <row r="9" spans="3:12" x14ac:dyDescent="0.25">
      <c r="C9" s="15" t="s">
        <v>73</v>
      </c>
      <c r="D9" s="15">
        <v>6.3</v>
      </c>
      <c r="E9" s="15">
        <v>7.2</v>
      </c>
      <c r="F9" s="15">
        <v>9</v>
      </c>
      <c r="G9" s="70">
        <f t="shared" si="0"/>
        <v>7.5</v>
      </c>
      <c r="H9" s="15">
        <v>10</v>
      </c>
      <c r="I9" s="15">
        <v>7</v>
      </c>
      <c r="J9" s="15">
        <v>5.2</v>
      </c>
      <c r="K9" s="70">
        <f t="shared" si="1"/>
        <v>7.3999999999999995</v>
      </c>
      <c r="L9" s="15">
        <f t="shared" si="2"/>
        <v>7.4499999999999993</v>
      </c>
    </row>
    <row r="12" spans="3:12" x14ac:dyDescent="0.25">
      <c r="D12" s="72"/>
      <c r="E12" s="72"/>
    </row>
    <row r="13" spans="3:12" x14ac:dyDescent="0.25">
      <c r="C13" s="73" t="s">
        <v>74</v>
      </c>
      <c r="D13" s="15">
        <f>MAX(L5:L9)</f>
        <v>9.4499999999999993</v>
      </c>
    </row>
    <row r="14" spans="3:12" x14ac:dyDescent="0.25">
      <c r="C14" s="73" t="s">
        <v>75</v>
      </c>
      <c r="D14" s="19">
        <f>AVERAGE(G8,K8)</f>
        <v>5.833333333333333</v>
      </c>
    </row>
  </sheetData>
  <mergeCells count="6">
    <mergeCell ref="L3:L4"/>
    <mergeCell ref="C3:C4"/>
    <mergeCell ref="D3:F3"/>
    <mergeCell ref="G3:G4"/>
    <mergeCell ref="H3:J3"/>
    <mergeCell ref="K3:K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Hoja2</vt:lpstr>
      <vt:lpstr>Hoja3</vt:lpstr>
      <vt:lpstr>Hoja4</vt:lpstr>
      <vt:lpstr>Hoja5</vt:lpstr>
      <vt:lpstr>Hoja6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Secundaria</dc:creator>
  <cp:lastModifiedBy>54264</cp:lastModifiedBy>
  <dcterms:created xsi:type="dcterms:W3CDTF">2022-08-05T19:51:18Z</dcterms:created>
  <dcterms:modified xsi:type="dcterms:W3CDTF">2022-08-13T15:59:35Z</dcterms:modified>
</cp:coreProperties>
</file>