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legio\7mo\Computo Y Tasacion\"/>
    </mc:Choice>
  </mc:AlternateContent>
  <xr:revisionPtr revIDLastSave="0" documentId="8_{B8942C6D-7E4A-486F-88DD-4B419A51A2AA}" xr6:coauthVersionLast="47" xr6:coauthVersionMax="47" xr10:uidLastSave="{00000000-0000-0000-0000-000000000000}"/>
  <bookViews>
    <workbookView xWindow="-120" yWindow="-120" windowWidth="20730" windowHeight="11160" xr2:uid="{3593F4A5-B039-478A-BE42-82381421144D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95" i="1" l="1"/>
  <c r="F247" i="1"/>
  <c r="F248" i="1"/>
  <c r="F124" i="1"/>
  <c r="F123" i="1"/>
  <c r="N124" i="1"/>
  <c r="N123" i="1"/>
  <c r="P124" i="1"/>
  <c r="P123" i="1"/>
  <c r="O122" i="1"/>
  <c r="P122" i="1" s="1"/>
  <c r="P125" i="1" s="1"/>
  <c r="O109" i="1"/>
  <c r="P109" i="1"/>
  <c r="P110" i="1" s="1"/>
  <c r="F94" i="1"/>
  <c r="F93" i="1"/>
  <c r="F48" i="1"/>
  <c r="H48" i="1" s="1"/>
  <c r="F47" i="1"/>
  <c r="H47" i="1" s="1"/>
  <c r="F71" i="1"/>
  <c r="F70" i="1"/>
  <c r="F64" i="1"/>
  <c r="F65" i="1"/>
  <c r="F63" i="1"/>
  <c r="D926" i="1"/>
  <c r="C926" i="1"/>
  <c r="B926" i="1"/>
  <c r="F917" i="1"/>
  <c r="D901" i="1"/>
  <c r="C901" i="1"/>
  <c r="B901" i="1"/>
  <c r="F893" i="1"/>
  <c r="D878" i="1"/>
  <c r="C878" i="1"/>
  <c r="B878" i="1"/>
  <c r="F869" i="1"/>
  <c r="D855" i="1"/>
  <c r="C855" i="1"/>
  <c r="B855" i="1"/>
  <c r="D832" i="1"/>
  <c r="C832" i="1"/>
  <c r="B832" i="1"/>
  <c r="D808" i="1"/>
  <c r="C808" i="1"/>
  <c r="B808" i="1"/>
  <c r="G800" i="1"/>
  <c r="H800" i="1" s="1"/>
  <c r="G799" i="1"/>
  <c r="H799" i="1" s="1"/>
  <c r="G798" i="1"/>
  <c r="H798" i="1" s="1"/>
  <c r="H801" i="1" s="1"/>
  <c r="G795" i="1"/>
  <c r="H795" i="1" s="1"/>
  <c r="G794" i="1"/>
  <c r="H794" i="1" s="1"/>
  <c r="G793" i="1"/>
  <c r="H793" i="1" s="1"/>
  <c r="G792" i="1"/>
  <c r="H792" i="1" s="1"/>
  <c r="G791" i="1"/>
  <c r="H791" i="1" s="1"/>
  <c r="H796" i="1" s="1"/>
  <c r="G788" i="1"/>
  <c r="F788" i="1"/>
  <c r="D783" i="1"/>
  <c r="C783" i="1"/>
  <c r="B783" i="1"/>
  <c r="G776" i="1"/>
  <c r="H776" i="1" s="1"/>
  <c r="G775" i="1"/>
  <c r="H775" i="1" s="1"/>
  <c r="G774" i="1"/>
  <c r="H774" i="1" s="1"/>
  <c r="H777" i="1" s="1"/>
  <c r="G771" i="1"/>
  <c r="H771" i="1" s="1"/>
  <c r="G770" i="1"/>
  <c r="H770" i="1" s="1"/>
  <c r="G769" i="1"/>
  <c r="H769" i="1" s="1"/>
  <c r="G768" i="1"/>
  <c r="H768" i="1" s="1"/>
  <c r="G767" i="1"/>
  <c r="H767" i="1" s="1"/>
  <c r="H772" i="1" s="1"/>
  <c r="G764" i="1"/>
  <c r="F764" i="1"/>
  <c r="H764" i="1" s="1"/>
  <c r="H765" i="1" s="1"/>
  <c r="H779" i="1" s="1"/>
  <c r="D759" i="1"/>
  <c r="C759" i="1"/>
  <c r="B759" i="1"/>
  <c r="G752" i="1"/>
  <c r="H752" i="1" s="1"/>
  <c r="G751" i="1"/>
  <c r="H751" i="1" s="1"/>
  <c r="G750" i="1"/>
  <c r="H750" i="1" s="1"/>
  <c r="H753" i="1" s="1"/>
  <c r="G747" i="1"/>
  <c r="H747" i="1" s="1"/>
  <c r="G746" i="1"/>
  <c r="H746" i="1" s="1"/>
  <c r="G745" i="1"/>
  <c r="H745" i="1" s="1"/>
  <c r="G744" i="1"/>
  <c r="H744" i="1" s="1"/>
  <c r="G743" i="1"/>
  <c r="H743" i="1" s="1"/>
  <c r="H748" i="1" s="1"/>
  <c r="G740" i="1"/>
  <c r="F740" i="1"/>
  <c r="D735" i="1"/>
  <c r="C735" i="1"/>
  <c r="B735" i="1"/>
  <c r="G728" i="1"/>
  <c r="H728" i="1" s="1"/>
  <c r="G727" i="1"/>
  <c r="H727" i="1" s="1"/>
  <c r="G726" i="1"/>
  <c r="H726" i="1" s="1"/>
  <c r="H729" i="1" s="1"/>
  <c r="G723" i="1"/>
  <c r="H723" i="1" s="1"/>
  <c r="G722" i="1"/>
  <c r="H722" i="1" s="1"/>
  <c r="G721" i="1"/>
  <c r="H721" i="1" s="1"/>
  <c r="H724" i="1" s="1"/>
  <c r="G718" i="1"/>
  <c r="F718" i="1"/>
  <c r="H718" i="1" s="1"/>
  <c r="H719" i="1" s="1"/>
  <c r="H731" i="1" s="1"/>
  <c r="D713" i="1"/>
  <c r="C713" i="1"/>
  <c r="B713" i="1"/>
  <c r="G706" i="1"/>
  <c r="H706" i="1" s="1"/>
  <c r="G705" i="1"/>
  <c r="H705" i="1" s="1"/>
  <c r="G704" i="1"/>
  <c r="H704" i="1" s="1"/>
  <c r="H707" i="1" s="1"/>
  <c r="G700" i="1"/>
  <c r="H700" i="1" s="1"/>
  <c r="G699" i="1"/>
  <c r="H699" i="1" s="1"/>
  <c r="G698" i="1"/>
  <c r="H698" i="1" s="1"/>
  <c r="H701" i="1" s="1"/>
  <c r="G695" i="1"/>
  <c r="F695" i="1"/>
  <c r="D690" i="1"/>
  <c r="C690" i="1"/>
  <c r="B690" i="1"/>
  <c r="G683" i="1"/>
  <c r="F683" i="1"/>
  <c r="H683" i="1" s="1"/>
  <c r="G682" i="1"/>
  <c r="H682" i="1" s="1"/>
  <c r="G681" i="1"/>
  <c r="H681" i="1" s="1"/>
  <c r="H684" i="1" s="1"/>
  <c r="H678" i="1"/>
  <c r="H677" i="1"/>
  <c r="H676" i="1"/>
  <c r="H675" i="1"/>
  <c r="H679" i="1" s="1"/>
  <c r="G672" i="1"/>
  <c r="F672" i="1"/>
  <c r="D667" i="1"/>
  <c r="C667" i="1"/>
  <c r="B667" i="1"/>
  <c r="G660" i="1"/>
  <c r="H660" i="1" s="1"/>
  <c r="G659" i="1"/>
  <c r="H659" i="1" s="1"/>
  <c r="G658" i="1"/>
  <c r="H658" i="1" s="1"/>
  <c r="H661" i="1" s="1"/>
  <c r="G655" i="1"/>
  <c r="H655" i="1" s="1"/>
  <c r="G654" i="1"/>
  <c r="H654" i="1" s="1"/>
  <c r="G653" i="1"/>
  <c r="H653" i="1" s="1"/>
  <c r="G652" i="1"/>
  <c r="H652" i="1" s="1"/>
  <c r="G651" i="1"/>
  <c r="H651" i="1" s="1"/>
  <c r="G650" i="1"/>
  <c r="H650" i="1" s="1"/>
  <c r="H656" i="1" s="1"/>
  <c r="G647" i="1"/>
  <c r="F647" i="1"/>
  <c r="H647" i="1" s="1"/>
  <c r="H648" i="1" s="1"/>
  <c r="H663" i="1" s="1"/>
  <c r="D642" i="1"/>
  <c r="C642" i="1"/>
  <c r="B642" i="1"/>
  <c r="G634" i="1"/>
  <c r="H634" i="1" s="1"/>
  <c r="G633" i="1"/>
  <c r="H633" i="1" s="1"/>
  <c r="G632" i="1"/>
  <c r="H632" i="1" s="1"/>
  <c r="H635" i="1" s="1"/>
  <c r="G629" i="1"/>
  <c r="H629" i="1" s="1"/>
  <c r="G628" i="1"/>
  <c r="H628" i="1" s="1"/>
  <c r="H630" i="1" s="1"/>
  <c r="G625" i="1"/>
  <c r="F625" i="1"/>
  <c r="D620" i="1"/>
  <c r="C620" i="1"/>
  <c r="B620" i="1"/>
  <c r="G612" i="1"/>
  <c r="F612" i="1"/>
  <c r="G611" i="1"/>
  <c r="H611" i="1" s="1"/>
  <c r="G610" i="1"/>
  <c r="H610" i="1" s="1"/>
  <c r="G607" i="1"/>
  <c r="H607" i="1" s="1"/>
  <c r="G606" i="1"/>
  <c r="H606" i="1" s="1"/>
  <c r="G605" i="1"/>
  <c r="H605" i="1" s="1"/>
  <c r="G604" i="1"/>
  <c r="H604" i="1" s="1"/>
  <c r="H608" i="1" s="1"/>
  <c r="F600" i="1"/>
  <c r="D595" i="1"/>
  <c r="C595" i="1"/>
  <c r="B595" i="1"/>
  <c r="G587" i="1"/>
  <c r="F587" i="1"/>
  <c r="G586" i="1"/>
  <c r="H586" i="1" s="1"/>
  <c r="G585" i="1"/>
  <c r="H585" i="1" s="1"/>
  <c r="G582" i="1"/>
  <c r="H582" i="1" s="1"/>
  <c r="G581" i="1"/>
  <c r="H581" i="1" s="1"/>
  <c r="G580" i="1"/>
  <c r="H580" i="1" s="1"/>
  <c r="G579" i="1"/>
  <c r="H579" i="1" s="1"/>
  <c r="G578" i="1"/>
  <c r="H578" i="1" s="1"/>
  <c r="H583" i="1" s="1"/>
  <c r="F575" i="1"/>
  <c r="D570" i="1"/>
  <c r="C570" i="1"/>
  <c r="B570" i="1"/>
  <c r="G562" i="1"/>
  <c r="H562" i="1" s="1"/>
  <c r="G561" i="1"/>
  <c r="H561" i="1" s="1"/>
  <c r="G560" i="1"/>
  <c r="H560" i="1" s="1"/>
  <c r="H563" i="1" s="1"/>
  <c r="G557" i="1"/>
  <c r="H557" i="1" s="1"/>
  <c r="G556" i="1"/>
  <c r="H556" i="1" s="1"/>
  <c r="G555" i="1"/>
  <c r="H555" i="1" s="1"/>
  <c r="H558" i="1" s="1"/>
  <c r="G552" i="1"/>
  <c r="F552" i="1"/>
  <c r="D547" i="1"/>
  <c r="C547" i="1"/>
  <c r="B547" i="1"/>
  <c r="G539" i="1"/>
  <c r="F539" i="1"/>
  <c r="G538" i="1"/>
  <c r="H538" i="1" s="1"/>
  <c r="G537" i="1"/>
  <c r="H537" i="1" s="1"/>
  <c r="H534" i="1"/>
  <c r="H533" i="1"/>
  <c r="H532" i="1"/>
  <c r="H531" i="1"/>
  <c r="H535" i="1" s="1"/>
  <c r="F528" i="1"/>
  <c r="C523" i="1"/>
  <c r="B523" i="1"/>
  <c r="G515" i="1"/>
  <c r="H515" i="1" s="1"/>
  <c r="G514" i="1"/>
  <c r="H514" i="1" s="1"/>
  <c r="G513" i="1"/>
  <c r="H513" i="1" s="1"/>
  <c r="H516" i="1" s="1"/>
  <c r="H510" i="1"/>
  <c r="G509" i="1"/>
  <c r="H509" i="1" s="1"/>
  <c r="G508" i="1"/>
  <c r="H508" i="1" s="1"/>
  <c r="G507" i="1"/>
  <c r="H507" i="1" s="1"/>
  <c r="H511" i="1" s="1"/>
  <c r="G503" i="1"/>
  <c r="F503" i="1"/>
  <c r="H503" i="1" s="1"/>
  <c r="H504" i="1" s="1"/>
  <c r="D498" i="1"/>
  <c r="C498" i="1"/>
  <c r="B498" i="1"/>
  <c r="G489" i="1"/>
  <c r="H489" i="1" s="1"/>
  <c r="G488" i="1"/>
  <c r="H488" i="1" s="1"/>
  <c r="G487" i="1"/>
  <c r="H487" i="1" s="1"/>
  <c r="H490" i="1" s="1"/>
  <c r="G482" i="1"/>
  <c r="H482" i="1" s="1"/>
  <c r="G481" i="1"/>
  <c r="H481" i="1" s="1"/>
  <c r="H485" i="1" s="1"/>
  <c r="G478" i="1"/>
  <c r="F478" i="1"/>
  <c r="H478" i="1" s="1"/>
  <c r="H479" i="1" s="1"/>
  <c r="D473" i="1"/>
  <c r="C473" i="1"/>
  <c r="B473" i="1"/>
  <c r="G465" i="1"/>
  <c r="H465" i="1" s="1"/>
  <c r="G464" i="1"/>
  <c r="H464" i="1" s="1"/>
  <c r="G463" i="1"/>
  <c r="H463" i="1" s="1"/>
  <c r="H466" i="1" s="1"/>
  <c r="G460" i="1"/>
  <c r="H460" i="1" s="1"/>
  <c r="G459" i="1"/>
  <c r="H459" i="1" s="1"/>
  <c r="G458" i="1"/>
  <c r="H458" i="1" s="1"/>
  <c r="G457" i="1"/>
  <c r="H457" i="1" s="1"/>
  <c r="H461" i="1" s="1"/>
  <c r="G454" i="1"/>
  <c r="F454" i="1"/>
  <c r="H454" i="1" s="1"/>
  <c r="H455" i="1" s="1"/>
  <c r="D449" i="1"/>
  <c r="C449" i="1"/>
  <c r="B449" i="1"/>
  <c r="G442" i="1"/>
  <c r="H442" i="1" s="1"/>
  <c r="G441" i="1"/>
  <c r="H441" i="1" s="1"/>
  <c r="G440" i="1"/>
  <c r="H440" i="1" s="1"/>
  <c r="H443" i="1" s="1"/>
  <c r="G437" i="1"/>
  <c r="H437" i="1" s="1"/>
  <c r="G436" i="1"/>
  <c r="H436" i="1" s="1"/>
  <c r="G435" i="1"/>
  <c r="H435" i="1" s="1"/>
  <c r="G434" i="1"/>
  <c r="H434" i="1" s="1"/>
  <c r="G433" i="1"/>
  <c r="H433" i="1" s="1"/>
  <c r="G432" i="1"/>
  <c r="H432" i="1" s="1"/>
  <c r="G431" i="1"/>
  <c r="H431" i="1" s="1"/>
  <c r="H438" i="1" s="1"/>
  <c r="G428" i="1"/>
  <c r="F428" i="1"/>
  <c r="H428" i="1" s="1"/>
  <c r="H429" i="1" s="1"/>
  <c r="D423" i="1"/>
  <c r="C423" i="1"/>
  <c r="B423" i="1"/>
  <c r="G416" i="1"/>
  <c r="H416" i="1" s="1"/>
  <c r="G415" i="1"/>
  <c r="H415" i="1" s="1"/>
  <c r="G414" i="1"/>
  <c r="H414" i="1" s="1"/>
  <c r="H417" i="1" s="1"/>
  <c r="G411" i="1"/>
  <c r="H411" i="1" s="1"/>
  <c r="G410" i="1"/>
  <c r="H410" i="1" s="1"/>
  <c r="G409" i="1"/>
  <c r="H409" i="1" s="1"/>
  <c r="G408" i="1"/>
  <c r="H408" i="1" s="1"/>
  <c r="G407" i="1"/>
  <c r="H407" i="1" s="1"/>
  <c r="G406" i="1"/>
  <c r="H406" i="1" s="1"/>
  <c r="G404" i="1"/>
  <c r="H404" i="1" s="1"/>
  <c r="G403" i="1"/>
  <c r="H403" i="1" s="1"/>
  <c r="G402" i="1"/>
  <c r="H402" i="1" s="1"/>
  <c r="H412" i="1" s="1"/>
  <c r="G399" i="1"/>
  <c r="F399" i="1"/>
  <c r="H399" i="1" s="1"/>
  <c r="H400" i="1" s="1"/>
  <c r="D394" i="1"/>
  <c r="C394" i="1"/>
  <c r="B394" i="1"/>
  <c r="G387" i="1"/>
  <c r="H387" i="1" s="1"/>
  <c r="G386" i="1"/>
  <c r="H386" i="1" s="1"/>
  <c r="G385" i="1"/>
  <c r="H385" i="1" s="1"/>
  <c r="H388" i="1" s="1"/>
  <c r="G382" i="1"/>
  <c r="H382" i="1" s="1"/>
  <c r="G381" i="1"/>
  <c r="H381" i="1" s="1"/>
  <c r="G380" i="1"/>
  <c r="H380" i="1" s="1"/>
  <c r="G379" i="1"/>
  <c r="H379" i="1" s="1"/>
  <c r="G378" i="1"/>
  <c r="H378" i="1" s="1"/>
  <c r="G377" i="1"/>
  <c r="H377" i="1" s="1"/>
  <c r="G375" i="1"/>
  <c r="H375" i="1" s="1"/>
  <c r="G374" i="1"/>
  <c r="H374" i="1" s="1"/>
  <c r="H373" i="1"/>
  <c r="H383" i="1" s="1"/>
  <c r="G370" i="1"/>
  <c r="F370" i="1"/>
  <c r="H370" i="1" s="1"/>
  <c r="H371" i="1" s="1"/>
  <c r="D365" i="1"/>
  <c r="C365" i="1"/>
  <c r="B365" i="1"/>
  <c r="G358" i="1"/>
  <c r="H358" i="1" s="1"/>
  <c r="G357" i="1"/>
  <c r="H357" i="1" s="1"/>
  <c r="G356" i="1"/>
  <c r="H356" i="1" s="1"/>
  <c r="H359" i="1" s="1"/>
  <c r="G353" i="1"/>
  <c r="H353" i="1" s="1"/>
  <c r="G352" i="1"/>
  <c r="H352" i="1" s="1"/>
  <c r="H351" i="1"/>
  <c r="G349" i="1"/>
  <c r="H349" i="1" s="1"/>
  <c r="G348" i="1"/>
  <c r="H348" i="1" s="1"/>
  <c r="G347" i="1"/>
  <c r="H347" i="1" s="1"/>
  <c r="G346" i="1"/>
  <c r="H346" i="1" s="1"/>
  <c r="G344" i="1"/>
  <c r="H344" i="1" s="1"/>
  <c r="G343" i="1"/>
  <c r="H343" i="1" s="1"/>
  <c r="H354" i="1" s="1"/>
  <c r="G339" i="1"/>
  <c r="F339" i="1"/>
  <c r="H339" i="1" s="1"/>
  <c r="H340" i="1" s="1"/>
  <c r="D334" i="1"/>
  <c r="C334" i="1"/>
  <c r="B334" i="1"/>
  <c r="H327" i="1"/>
  <c r="H326" i="1"/>
  <c r="G325" i="1"/>
  <c r="H325" i="1" s="1"/>
  <c r="H328" i="1" s="1"/>
  <c r="G322" i="1"/>
  <c r="G321" i="1"/>
  <c r="G318" i="1"/>
  <c r="G317" i="1"/>
  <c r="H317" i="1" s="1"/>
  <c r="G316" i="1"/>
  <c r="H316" i="1" s="1"/>
  <c r="G315" i="1"/>
  <c r="H315" i="1" s="1"/>
  <c r="G313" i="1"/>
  <c r="H313" i="1" s="1"/>
  <c r="G312" i="1"/>
  <c r="H312" i="1" s="1"/>
  <c r="G309" i="1"/>
  <c r="F309" i="1"/>
  <c r="D304" i="1"/>
  <c r="B304" i="1"/>
  <c r="F296" i="1"/>
  <c r="G291" i="1"/>
  <c r="H291" i="1" s="1"/>
  <c r="G290" i="1"/>
  <c r="H290" i="1" s="1"/>
  <c r="H292" i="1"/>
  <c r="F285" i="1"/>
  <c r="D280" i="1"/>
  <c r="B280" i="1"/>
  <c r="G272" i="1"/>
  <c r="G271" i="1"/>
  <c r="G270" i="1"/>
  <c r="G267" i="1"/>
  <c r="H267" i="1" s="1"/>
  <c r="G266" i="1"/>
  <c r="H266" i="1" s="1"/>
  <c r="G265" i="1"/>
  <c r="H265" i="1" s="1"/>
  <c r="G264" i="1"/>
  <c r="H264" i="1" s="1"/>
  <c r="H268" i="1" s="1"/>
  <c r="F261" i="1"/>
  <c r="D256" i="1"/>
  <c r="C256" i="1"/>
  <c r="B256" i="1"/>
  <c r="H248" i="1"/>
  <c r="H247" i="1"/>
  <c r="G246" i="1"/>
  <c r="H246" i="1" s="1"/>
  <c r="H249" i="1" s="1"/>
  <c r="G243" i="1"/>
  <c r="H243" i="1" s="1"/>
  <c r="G242" i="1"/>
  <c r="H242" i="1" s="1"/>
  <c r="G241" i="1"/>
  <c r="H241" i="1" s="1"/>
  <c r="H244" i="1" s="1"/>
  <c r="G237" i="1"/>
  <c r="F237" i="1"/>
  <c r="H238" i="1" s="1"/>
  <c r="H251" i="1" s="1"/>
  <c r="D232" i="1"/>
  <c r="B232" i="1"/>
  <c r="G224" i="1"/>
  <c r="H224" i="1" s="1"/>
  <c r="G223" i="1"/>
  <c r="H223" i="1" s="1"/>
  <c r="G222" i="1"/>
  <c r="H222" i="1" s="1"/>
  <c r="H225" i="1" s="1"/>
  <c r="G219" i="1"/>
  <c r="H219" i="1" s="1"/>
  <c r="G218" i="1"/>
  <c r="H218" i="1" s="1"/>
  <c r="G217" i="1"/>
  <c r="H217" i="1" s="1"/>
  <c r="H220" i="1" s="1"/>
  <c r="G214" i="1"/>
  <c r="F214" i="1"/>
  <c r="H214" i="1" s="1"/>
  <c r="H215" i="1" s="1"/>
  <c r="H227" i="1" s="1"/>
  <c r="D209" i="1"/>
  <c r="C209" i="1"/>
  <c r="B209" i="1"/>
  <c r="G201" i="1"/>
  <c r="H201" i="1" s="1"/>
  <c r="G200" i="1"/>
  <c r="H200" i="1" s="1"/>
  <c r="G199" i="1"/>
  <c r="H199" i="1" s="1"/>
  <c r="H202" i="1" s="1"/>
  <c r="G196" i="1"/>
  <c r="H196" i="1" s="1"/>
  <c r="G195" i="1"/>
  <c r="H195" i="1" s="1"/>
  <c r="G194" i="1"/>
  <c r="H194" i="1" s="1"/>
  <c r="H197" i="1" s="1"/>
  <c r="G191" i="1"/>
  <c r="F191" i="1"/>
  <c r="H191" i="1" s="1"/>
  <c r="H192" i="1" s="1"/>
  <c r="D186" i="1"/>
  <c r="B186" i="1"/>
  <c r="G178" i="1"/>
  <c r="H178" i="1" s="1"/>
  <c r="G177" i="1"/>
  <c r="H177" i="1" s="1"/>
  <c r="G176" i="1"/>
  <c r="H176" i="1" s="1"/>
  <c r="H179" i="1" s="1"/>
  <c r="G169" i="1"/>
  <c r="F169" i="1"/>
  <c r="D164" i="1"/>
  <c r="B164" i="1"/>
  <c r="G155" i="1"/>
  <c r="H155" i="1" s="1"/>
  <c r="G154" i="1"/>
  <c r="H154" i="1" s="1"/>
  <c r="G153" i="1"/>
  <c r="H153" i="1" s="1"/>
  <c r="H156" i="1" s="1"/>
  <c r="G150" i="1"/>
  <c r="H150" i="1" s="1"/>
  <c r="G149" i="1"/>
  <c r="H149" i="1" s="1"/>
  <c r="H148" i="1"/>
  <c r="G146" i="1"/>
  <c r="H146" i="1" s="1"/>
  <c r="G145" i="1"/>
  <c r="H145" i="1" s="1"/>
  <c r="G144" i="1"/>
  <c r="H144" i="1" s="1"/>
  <c r="G143" i="1"/>
  <c r="H143" i="1" s="1"/>
  <c r="G141" i="1"/>
  <c r="H141" i="1" s="1"/>
  <c r="G140" i="1"/>
  <c r="H140" i="1" s="1"/>
  <c r="H151" i="1" s="1"/>
  <c r="G137" i="1"/>
  <c r="F137" i="1"/>
  <c r="H137" i="1" s="1"/>
  <c r="H138" i="1" s="1"/>
  <c r="D132" i="1"/>
  <c r="B132" i="1"/>
  <c r="H124" i="1"/>
  <c r="H123" i="1"/>
  <c r="G122" i="1"/>
  <c r="H122" i="1" s="1"/>
  <c r="H125" i="1" s="1"/>
  <c r="G119" i="1"/>
  <c r="G118" i="1"/>
  <c r="G117" i="1"/>
  <c r="H117" i="1" s="1"/>
  <c r="G116" i="1"/>
  <c r="H116" i="1" s="1"/>
  <c r="G115" i="1"/>
  <c r="H115" i="1" s="1"/>
  <c r="G109" i="1"/>
  <c r="F109" i="1"/>
  <c r="H109" i="1" s="1"/>
  <c r="H110" i="1" s="1"/>
  <c r="D104" i="1"/>
  <c r="B104" i="1"/>
  <c r="H94" i="1"/>
  <c r="H93" i="1"/>
  <c r="G92" i="1"/>
  <c r="H92" i="1" s="1"/>
  <c r="H95" i="1" s="1"/>
  <c r="G89" i="1"/>
  <c r="H89" i="1" s="1"/>
  <c r="G88" i="1"/>
  <c r="H88" i="1" s="1"/>
  <c r="G87" i="1"/>
  <c r="H87" i="1" s="1"/>
  <c r="H90" i="1" s="1"/>
  <c r="G84" i="1"/>
  <c r="F84" i="1"/>
  <c r="H84" i="1" s="1"/>
  <c r="D79" i="1"/>
  <c r="B79" i="1"/>
  <c r="H71" i="1"/>
  <c r="H70" i="1"/>
  <c r="G69" i="1"/>
  <c r="H69" i="1" s="1"/>
  <c r="H72" i="1" s="1"/>
  <c r="H66" i="1"/>
  <c r="H65" i="1"/>
  <c r="H64" i="1"/>
  <c r="H63" i="1"/>
  <c r="H67" i="1" s="1"/>
  <c r="H61" i="1"/>
  <c r="D55" i="1"/>
  <c r="B55" i="1"/>
  <c r="G46" i="1"/>
  <c r="H46" i="1" s="1"/>
  <c r="H49" i="1" s="1"/>
  <c r="H39" i="1"/>
  <c r="D33" i="1"/>
  <c r="B33" i="1"/>
  <c r="F25" i="1"/>
  <c r="H25" i="1" s="1"/>
  <c r="F24" i="1"/>
  <c r="H24" i="1" s="1"/>
  <c r="H23" i="1"/>
  <c r="H26" i="1" s="1"/>
  <c r="H28" i="1" s="1"/>
  <c r="C7" i="1"/>
  <c r="B8" i="1"/>
  <c r="H118" i="1" l="1"/>
  <c r="H119" i="1"/>
  <c r="O112" i="1"/>
  <c r="P112" i="1" s="1"/>
  <c r="O113" i="1"/>
  <c r="P113" i="1" s="1"/>
  <c r="H50" i="1"/>
  <c r="H74" i="1"/>
  <c r="H97" i="1"/>
  <c r="H158" i="1"/>
  <c r="H169" i="1"/>
  <c r="H170" i="1" s="1"/>
  <c r="H181" i="1" s="1"/>
  <c r="H204" i="1"/>
  <c r="G294" i="1"/>
  <c r="H294" i="1" s="1"/>
  <c r="H270" i="1"/>
  <c r="H295" i="1"/>
  <c r="H271" i="1"/>
  <c r="H272" i="1"/>
  <c r="H296" i="1"/>
  <c r="H330" i="1"/>
  <c r="H361" i="1"/>
  <c r="H390" i="1"/>
  <c r="H419" i="1"/>
  <c r="H445" i="1"/>
  <c r="H468" i="1"/>
  <c r="H492" i="1"/>
  <c r="H518" i="1"/>
  <c r="H539" i="1"/>
  <c r="H540" i="1" s="1"/>
  <c r="G528" i="1" s="1"/>
  <c r="H528" i="1" s="1"/>
  <c r="H529" i="1" s="1"/>
  <c r="H542" i="1" s="1"/>
  <c r="H552" i="1"/>
  <c r="H553" i="1" s="1"/>
  <c r="H565" i="1" s="1"/>
  <c r="H587" i="1"/>
  <c r="H588" i="1" s="1"/>
  <c r="H612" i="1"/>
  <c r="H613" i="1" s="1"/>
  <c r="H625" i="1"/>
  <c r="H626" i="1" s="1"/>
  <c r="H637" i="1" s="1"/>
  <c r="H672" i="1"/>
  <c r="H673" i="1" s="1"/>
  <c r="H686" i="1"/>
  <c r="H695" i="1"/>
  <c r="H696" i="1" s="1"/>
  <c r="H709" i="1" s="1"/>
  <c r="H740" i="1"/>
  <c r="H741" i="1" s="1"/>
  <c r="H755" i="1" s="1"/>
  <c r="H788" i="1"/>
  <c r="H789" i="1" s="1"/>
  <c r="H803" i="1" s="1"/>
  <c r="P120" i="1" l="1"/>
  <c r="P127" i="1" s="1"/>
  <c r="H120" i="1"/>
  <c r="H127" i="1" s="1"/>
  <c r="G600" i="1"/>
  <c r="H600" i="1" s="1"/>
  <c r="H601" i="1" s="1"/>
  <c r="H615" i="1" s="1"/>
  <c r="G575" i="1"/>
  <c r="H575" i="1" s="1"/>
  <c r="H576" i="1" s="1"/>
  <c r="H590" i="1" s="1"/>
  <c r="H273" i="1"/>
  <c r="H297" i="1"/>
  <c r="G285" i="1" s="1"/>
  <c r="H299" i="1" s="1"/>
  <c r="G261" i="1" l="1"/>
  <c r="H261" i="1" s="1"/>
  <c r="H262" i="1" s="1"/>
  <c r="H275" i="1" s="1"/>
  <c r="G854" i="1"/>
  <c r="H943" i="1" l="1"/>
  <c r="H920" i="1"/>
  <c r="H896" i="1"/>
  <c r="H872" i="1"/>
</calcChain>
</file>

<file path=xl/sharedStrings.xml><?xml version="1.0" encoding="utf-8"?>
<sst xmlns="http://schemas.openxmlformats.org/spreadsheetml/2006/main" count="1363" uniqueCount="119">
  <si>
    <t>ANALISIS DE PRECIOS VIVIENDAS</t>
  </si>
  <si>
    <t>ITEM:</t>
  </si>
  <si>
    <t>Unidad</t>
  </si>
  <si>
    <t>m2</t>
  </si>
  <si>
    <t>N°</t>
  </si>
  <si>
    <t>DESIGNACION</t>
  </si>
  <si>
    <t>UNID.</t>
  </si>
  <si>
    <t>CANTIDAD</t>
  </si>
  <si>
    <t>COSTO UNITARIO</t>
  </si>
  <si>
    <t>COSTO TOTAL</t>
  </si>
  <si>
    <t>A</t>
  </si>
  <si>
    <t>EQUIPOS</t>
  </si>
  <si>
    <t>Herramientas de Mano</t>
  </si>
  <si>
    <t>Hs</t>
  </si>
  <si>
    <t>TOTAL A</t>
  </si>
  <si>
    <t>B</t>
  </si>
  <si>
    <t xml:space="preserve"> Pino Insigne tabla 1*4"</t>
  </si>
  <si>
    <t>m2/m2</t>
  </si>
  <si>
    <t xml:space="preserve">Clavo punta Paris </t>
  </si>
  <si>
    <t>kg/m2</t>
  </si>
  <si>
    <t>TOTAL B</t>
  </si>
  <si>
    <t>C</t>
  </si>
  <si>
    <t>MANO DE OBRA</t>
  </si>
  <si>
    <t>Oficial especializado</t>
  </si>
  <si>
    <t>Oficial</t>
  </si>
  <si>
    <t>Ayudante</t>
  </si>
  <si>
    <t>TOTAL C</t>
  </si>
  <si>
    <t>COSTO DIRECTO (CD)</t>
  </si>
  <si>
    <t>TOTAL D</t>
  </si>
  <si>
    <t>MATERIALES</t>
  </si>
  <si>
    <t>Hs.</t>
  </si>
  <si>
    <t>Cemento Portland</t>
  </si>
  <si>
    <t>kg/m3</t>
  </si>
  <si>
    <t>Arena Comun</t>
  </si>
  <si>
    <t>m3/m3</t>
  </si>
  <si>
    <t>Canto rodado  Clasificado</t>
  </si>
  <si>
    <t>Piedra Bola</t>
  </si>
  <si>
    <t>Alambre negro h14</t>
  </si>
  <si>
    <t>Hierro torsionado de 10mm</t>
  </si>
  <si>
    <t xml:space="preserve"> Pino Insigne Tirante 2*4"</t>
  </si>
  <si>
    <t>m. lineal</t>
  </si>
  <si>
    <t>Hidrofugo tipo ceresita</t>
  </si>
  <si>
    <t>Ladrillon comun</t>
  </si>
  <si>
    <t>un/m3</t>
  </si>
  <si>
    <t>Cal hidratada en polvo</t>
  </si>
  <si>
    <t xml:space="preserve"> Pino Insigne Tirantillo 1*2"</t>
  </si>
  <si>
    <t>Alambre negro #14</t>
  </si>
  <si>
    <t>Clavo punta Paris 2"</t>
  </si>
  <si>
    <t>BOLSA</t>
  </si>
  <si>
    <t>Alamo - Puntal de 8cm 1" =2.5cm</t>
  </si>
  <si>
    <t xml:space="preserve"> Pino Insigne Tirante 3*4"</t>
  </si>
  <si>
    <t>Hierro torsionado de 8mm</t>
  </si>
  <si>
    <t>MATERIALES -- TEJA FRANCESA</t>
  </si>
  <si>
    <t xml:space="preserve"> Pino Insigne tabla 1*2"</t>
  </si>
  <si>
    <t>Machimbre de alamo 3/4"</t>
  </si>
  <si>
    <t>Nylon negro</t>
  </si>
  <si>
    <t>Lana de vidrio e=2"</t>
  </si>
  <si>
    <t>Teja FRANCESA</t>
  </si>
  <si>
    <t>UN/m2</t>
  </si>
  <si>
    <t>Hidr.</t>
  </si>
  <si>
    <t>Membrana Asf. c/ aluminio</t>
  </si>
  <si>
    <t>Term.</t>
  </si>
  <si>
    <t>Piedra Pomez</t>
  </si>
  <si>
    <t>m3/m2</t>
  </si>
  <si>
    <t>Adhesivo tipo kerfix</t>
  </si>
  <si>
    <t>Ceramico</t>
  </si>
  <si>
    <t>kg/ML</t>
  </si>
  <si>
    <t>m3/ML</t>
  </si>
  <si>
    <t>Cal Hidratada en Polvo</t>
  </si>
  <si>
    <t>Zocalo Ceramico</t>
  </si>
  <si>
    <t>UNID/ML</t>
  </si>
  <si>
    <t>Puerta MADERA</t>
  </si>
  <si>
    <t>UN.</t>
  </si>
  <si>
    <t>Ventana METALICA simple</t>
  </si>
  <si>
    <t>Ventana METALICA doble</t>
  </si>
  <si>
    <t>Puerta - Ventana METALICA</t>
  </si>
  <si>
    <t>Arena comun</t>
  </si>
  <si>
    <t>m3/M2</t>
  </si>
  <si>
    <t>Enluc.</t>
  </si>
  <si>
    <t>Arena Fina</t>
  </si>
  <si>
    <t>Mesada de Granito</t>
  </si>
  <si>
    <t>Campana</t>
  </si>
  <si>
    <t>Aire acondicionado</t>
  </si>
  <si>
    <t>Ventilacion</t>
  </si>
  <si>
    <t>Pintura Antioxido</t>
  </si>
  <si>
    <t>lts/m2</t>
  </si>
  <si>
    <t>Esmalte Sintetico Blanco</t>
  </si>
  <si>
    <t>Aguarras</t>
  </si>
  <si>
    <t>Aceite Sellador</t>
  </si>
  <si>
    <t>Pintura al Latex P/Interior</t>
  </si>
  <si>
    <t>Imprimacion de LATEX</t>
  </si>
  <si>
    <t>Entonador 120 ml</t>
  </si>
  <si>
    <t>unid/m2</t>
  </si>
  <si>
    <t>Enduido</t>
  </si>
  <si>
    <t>Lija al agua N120</t>
  </si>
  <si>
    <t>Pintura al Latex P/Exterior</t>
  </si>
  <si>
    <t>Vidrio Transp 4mm</t>
  </si>
  <si>
    <t>%</t>
  </si>
  <si>
    <t>COMPUTO Y PRESUPUESTO</t>
  </si>
  <si>
    <t>7° CONSTRUCCIONES</t>
  </si>
  <si>
    <t>FERRARI, MARTINA</t>
  </si>
  <si>
    <t>MORALES, MIRANDA</t>
  </si>
  <si>
    <t>PLANILLA DE HORARIO Y COSTO</t>
  </si>
  <si>
    <t>MARIANA ,OLIVERA</t>
  </si>
  <si>
    <t>Cimiento Hormigón Ciclópeo</t>
  </si>
  <si>
    <t>Hormigón de Limpieza (e= 5 cm)</t>
  </si>
  <si>
    <t>Bases de Hormigón Armado</t>
  </si>
  <si>
    <t>Vigas de fundación y arriostramiento</t>
  </si>
  <si>
    <t>6.A</t>
  </si>
  <si>
    <t>m3</t>
  </si>
  <si>
    <t>armado</t>
  </si>
  <si>
    <t>Relleno bajo contrapiso interior, veredines perimetrales, lavadero y vereda de acceso</t>
  </si>
  <si>
    <t>Contrapiso Hormigón fratazado e=10cm (apto para recibir cerámico)</t>
  </si>
  <si>
    <t>Contrapiso Hormigón fratazado e=7cm en zonas de guardar (apto para recibir cerámico)(Veredines y cochera)</t>
  </si>
  <si>
    <t>Mampostería de ladrillón de 0,20 m</t>
  </si>
  <si>
    <t>Mampostería muros de 0,10 m armada</t>
  </si>
  <si>
    <t>Columnas de Encadenado, enmarcado y carga</t>
  </si>
  <si>
    <t>Vigas de Encadenado Superior, Dintel y Carga</t>
  </si>
  <si>
    <t>Cubierta de Techo (aislación térmica e hidráulica)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</si>
</sst>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164" formatCode="_ &quot;$&quot;\ * #,##0.00_ ;_ &quot;$&quot;\ * \-#,##0.00_ ;_ &quot;$&quot;\ * &quot;-&quot;??_ ;_ @_ "/>
    <numFmt numFmtId="165" formatCode="&quot;$&quot;#,##0.00"/>
    <numFmt numFmtId="166" formatCode="_-&quot;$&quot;* #,##0.00_-;\-&quot;$&quot;* #,##0.00_-;_-&quot;$&quot;* &quot;-&quot;??_-;_-@_-"/>
    <numFmt numFmtId="167" formatCode="&quot;$&quot;#,##0.00;[Red]&quot;$&quot;#,##0.00"/>
    <numFmt numFmtId="168" formatCode="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0070C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1"/>
      <color theme="1"/>
      <name val="Baskerville Old Face"/>
      <family val="1"/>
    </font>
    <font>
      <sz val="16"/>
      <color theme="1"/>
      <name val="Baskerville Old Face"/>
      <family val="1"/>
    </font>
    <font>
      <sz val="8"/>
      <color theme="1"/>
      <name val="Calibri"/>
      <family val="2"/>
      <scheme val="minor"/>
    </font>
    <font>
      <sz val="10"/>
      <color theme="1"/>
      <name val="Baskerville Old Face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Alignment="1">
      <alignment horizontal="center"/>
    </xf>
    <xf numFmtId="17" fontId="2" fillId="0" borderId="0" xfId="0" applyNumberFormat="1" applyFont="1"/>
    <xf numFmtId="0" fontId="3" fillId="0" borderId="0" xfId="0" applyFont="1"/>
    <xf numFmtId="2" fontId="3" fillId="0" borderId="0" xfId="0" applyNumberFormat="1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2" fontId="3" fillId="0" borderId="1" xfId="0" applyNumberFormat="1" applyFont="1" applyBorder="1"/>
    <xf numFmtId="44" fontId="3" fillId="0" borderId="1" xfId="1" applyFont="1" applyFill="1" applyBorder="1"/>
    <xf numFmtId="164" fontId="3" fillId="0" borderId="1" xfId="0" applyNumberFormat="1" applyFont="1" applyBorder="1"/>
    <xf numFmtId="0" fontId="3" fillId="0" borderId="2" xfId="0" applyFont="1" applyBorder="1"/>
    <xf numFmtId="0" fontId="3" fillId="0" borderId="3" xfId="0" applyFont="1" applyBorder="1"/>
    <xf numFmtId="2" fontId="3" fillId="0" borderId="3" xfId="0" applyNumberFormat="1" applyFont="1" applyBorder="1"/>
    <xf numFmtId="2" fontId="3" fillId="0" borderId="4" xfId="0" applyNumberFormat="1" applyFont="1" applyBorder="1"/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3" fillId="0" borderId="4" xfId="0" applyNumberFormat="1" applyFont="1" applyBorder="1"/>
    <xf numFmtId="2" fontId="2" fillId="0" borderId="0" xfId="0" applyNumberFormat="1" applyFont="1"/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164" fontId="3" fillId="0" borderId="1" xfId="0" applyNumberFormat="1" applyFont="1" applyBorder="1" applyAlignment="1">
      <alignment horizontal="left"/>
    </xf>
    <xf numFmtId="165" fontId="3" fillId="0" borderId="1" xfId="0" applyNumberFormat="1" applyFont="1" applyBorder="1" applyAlignment="1">
      <alignment horizontal="right"/>
    </xf>
    <xf numFmtId="166" fontId="3" fillId="0" borderId="1" xfId="0" applyNumberFormat="1" applyFont="1" applyBorder="1" applyAlignment="1">
      <alignment horizontal="left"/>
    </xf>
    <xf numFmtId="44" fontId="3" fillId="0" borderId="1" xfId="1" applyFont="1" applyFill="1" applyBorder="1" applyAlignment="1">
      <alignment horizontal="left"/>
    </xf>
    <xf numFmtId="164" fontId="3" fillId="0" borderId="0" xfId="0" applyNumberFormat="1" applyFont="1"/>
    <xf numFmtId="0" fontId="4" fillId="0" borderId="1" xfId="0" applyFont="1" applyBorder="1" applyAlignment="1">
      <alignment horizontal="center"/>
    </xf>
    <xf numFmtId="167" fontId="3" fillId="0" borderId="1" xfId="0" applyNumberFormat="1" applyFont="1" applyBorder="1" applyAlignment="1">
      <alignment horizontal="right"/>
    </xf>
    <xf numFmtId="44" fontId="3" fillId="0" borderId="1" xfId="1" applyFont="1" applyFill="1" applyBorder="1" applyAlignment="1">
      <alignment horizontal="right"/>
    </xf>
    <xf numFmtId="167" fontId="3" fillId="0" borderId="1" xfId="0" applyNumberFormat="1" applyFont="1" applyBorder="1" applyAlignment="1">
      <alignment horizontal="left"/>
    </xf>
    <xf numFmtId="0" fontId="2" fillId="3" borderId="0" xfId="0" applyFont="1" applyFill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2" fontId="5" fillId="0" borderId="1" xfId="0" applyNumberFormat="1" applyFont="1" applyBorder="1"/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left" wrapText="1"/>
    </xf>
    <xf numFmtId="2" fontId="3" fillId="0" borderId="1" xfId="0" applyNumberFormat="1" applyFont="1" applyBorder="1" applyAlignment="1">
      <alignment horizontal="right"/>
    </xf>
    <xf numFmtId="0" fontId="3" fillId="0" borderId="8" xfId="0" applyFont="1" applyBorder="1"/>
    <xf numFmtId="165" fontId="3" fillId="0" borderId="1" xfId="1" applyNumberFormat="1" applyFont="1" applyFill="1" applyBorder="1" applyAlignment="1">
      <alignment horizontal="right"/>
    </xf>
    <xf numFmtId="167" fontId="3" fillId="0" borderId="10" xfId="0" applyNumberFormat="1" applyFont="1" applyBorder="1" applyAlignment="1">
      <alignment horizontal="left"/>
    </xf>
    <xf numFmtId="165" fontId="3" fillId="0" borderId="1" xfId="1" applyNumberFormat="1" applyFont="1" applyFill="1" applyBorder="1"/>
    <xf numFmtId="167" fontId="3" fillId="0" borderId="1" xfId="0" applyNumberFormat="1" applyFont="1" applyBorder="1" applyAlignment="1">
      <alignment horizontal="center"/>
    </xf>
    <xf numFmtId="0" fontId="2" fillId="3" borderId="0" xfId="0" applyFont="1" applyFill="1"/>
    <xf numFmtId="168" fontId="3" fillId="0" borderId="1" xfId="0" applyNumberFormat="1" applyFont="1" applyBorder="1"/>
    <xf numFmtId="0" fontId="3" fillId="2" borderId="6" xfId="0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165" fontId="3" fillId="0" borderId="1" xfId="0" applyNumberFormat="1" applyFont="1" applyBorder="1"/>
    <xf numFmtId="0" fontId="3" fillId="0" borderId="6" xfId="0" applyFont="1" applyBorder="1"/>
    <xf numFmtId="2" fontId="6" fillId="0" borderId="0" xfId="0" applyNumberFormat="1" applyFont="1"/>
    <xf numFmtId="166" fontId="3" fillId="0" borderId="0" xfId="0" applyNumberFormat="1" applyFont="1"/>
    <xf numFmtId="0" fontId="2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6" fillId="0" borderId="0" xfId="0" applyFont="1"/>
    <xf numFmtId="10" fontId="3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 wrapText="1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&#225;ctico%20Computo%20y%20Presupuesto%20-%20Grupo%20N&#186;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UNCIADO"/>
      <sheetName val="A de P"/>
      <sheetName val="IPV VIVIENDA"/>
      <sheetName val="GG"/>
      <sheetName val="Plan de Trabajos"/>
      <sheetName val="7°C"/>
    </sheetNames>
    <sheetDataSet>
      <sheetData sheetId="0" refreshError="1"/>
      <sheetData sheetId="1" refreshError="1"/>
      <sheetData sheetId="2">
        <row r="11">
          <cell r="A11">
            <v>2</v>
          </cell>
          <cell r="B11" t="str">
            <v>Excavaciónes, explanación y/o retiro de material proveniente de exc p/fund</v>
          </cell>
        </row>
        <row r="12">
          <cell r="A12">
            <v>3</v>
          </cell>
          <cell r="C12" t="str">
            <v>m3</v>
          </cell>
        </row>
        <row r="13">
          <cell r="A13">
            <v>4</v>
          </cell>
          <cell r="C13" t="str">
            <v>m2</v>
          </cell>
        </row>
        <row r="14">
          <cell r="A14">
            <v>5</v>
          </cell>
          <cell r="C14" t="str">
            <v>m3</v>
          </cell>
        </row>
        <row r="15">
          <cell r="A15">
            <v>6</v>
          </cell>
          <cell r="C15" t="str">
            <v>m3</v>
          </cell>
        </row>
        <row r="16">
          <cell r="A16">
            <v>7</v>
          </cell>
          <cell r="C16" t="str">
            <v>m3</v>
          </cell>
        </row>
        <row r="17">
          <cell r="A17">
            <v>8</v>
          </cell>
          <cell r="C17" t="str">
            <v>m2</v>
          </cell>
        </row>
        <row r="18">
          <cell r="A18">
            <v>9</v>
          </cell>
          <cell r="C18" t="str">
            <v>m2</v>
          </cell>
        </row>
        <row r="19">
          <cell r="A19">
            <v>10</v>
          </cell>
          <cell r="B19" t="str">
            <v>Capa Aisladora Horizontal y vertical</v>
          </cell>
          <cell r="C19" t="str">
            <v>m2</v>
          </cell>
        </row>
        <row r="20">
          <cell r="A20">
            <v>11</v>
          </cell>
          <cell r="C20" t="str">
            <v>m2</v>
          </cell>
        </row>
        <row r="21">
          <cell r="A21">
            <v>12</v>
          </cell>
          <cell r="B21" t="str">
            <v>Mampostería muros de 0,10 m armada</v>
          </cell>
          <cell r="C21" t="str">
            <v>m2</v>
          </cell>
        </row>
        <row r="22">
          <cell r="A22">
            <v>13</v>
          </cell>
          <cell r="C22" t="str">
            <v>m3</v>
          </cell>
        </row>
        <row r="23">
          <cell r="A23">
            <v>14</v>
          </cell>
          <cell r="C23" t="str">
            <v>m3</v>
          </cell>
        </row>
        <row r="24">
          <cell r="A24">
            <v>15</v>
          </cell>
          <cell r="B24" t="str">
            <v>Losa de Hº Aº vista s/oquedades (incluye acceso)</v>
          </cell>
          <cell r="C24" t="str">
            <v>m3</v>
          </cell>
        </row>
        <row r="25">
          <cell r="A25">
            <v>16</v>
          </cell>
          <cell r="B25" t="str">
            <v>Base de tanque de reserva</v>
          </cell>
          <cell r="C25" t="str">
            <v>Gl.</v>
          </cell>
        </row>
        <row r="26">
          <cell r="A26">
            <v>17</v>
          </cell>
          <cell r="B26" t="str">
            <v>Cubierta de Techo (aislación térmica e hidráulica)</v>
          </cell>
          <cell r="C26" t="str">
            <v>m2</v>
          </cell>
        </row>
        <row r="27">
          <cell r="A27">
            <v>18</v>
          </cell>
          <cell r="B27" t="str">
            <v>Aislación hidráulica con membrana con al esp=4mm, s/losa ext</v>
          </cell>
          <cell r="C27" t="str">
            <v>m2</v>
          </cell>
        </row>
        <row r="28">
          <cell r="A28">
            <v>19</v>
          </cell>
          <cell r="B28" t="str">
            <v>Piso cerámico - 1º calidad Alto tránsito - incl umbrales (no incluye zona de guardado placares - bajo mesada)</v>
          </cell>
          <cell r="C28" t="str">
            <v>m2</v>
          </cell>
        </row>
        <row r="29">
          <cell r="A29">
            <v>20</v>
          </cell>
          <cell r="B29" t="str">
            <v>Zócalo Cerámico</v>
          </cell>
          <cell r="C29" t="str">
            <v>ml.</v>
          </cell>
        </row>
        <row r="30">
          <cell r="A30">
            <v>21</v>
          </cell>
          <cell r="B30" t="str">
            <v>Carpintería aluminio, metálica y madera (incluído premarcos con antepechos metálicos, mosquiteros y cierre base tº de reserva)</v>
          </cell>
          <cell r="C30" t="str">
            <v>Gl.</v>
          </cell>
        </row>
        <row r="31">
          <cell r="A31">
            <v>22</v>
          </cell>
          <cell r="B31" t="str">
            <v>Jaharro Bajo Revestimiento cerámico</v>
          </cell>
        </row>
        <row r="32">
          <cell r="A32">
            <v>23</v>
          </cell>
          <cell r="B32" t="str">
            <v>Jaharro y enlucido interior a la cal</v>
          </cell>
          <cell r="C32" t="str">
            <v>m2</v>
          </cell>
        </row>
        <row r="33">
          <cell r="A33">
            <v>24</v>
          </cell>
          <cell r="B33" t="str">
            <v>Cielorraso interior a la cal</v>
          </cell>
          <cell r="C33" t="str">
            <v>m2</v>
          </cell>
        </row>
        <row r="34">
          <cell r="A34">
            <v>25</v>
          </cell>
          <cell r="B34" t="str">
            <v>Revestimiento Cerámico</v>
          </cell>
          <cell r="C34" t="str">
            <v>m2</v>
          </cell>
        </row>
        <row r="35">
          <cell r="A35">
            <v>26</v>
          </cell>
          <cell r="B35" t="str">
            <v>Jaharro y enlucido exterior a la cal</v>
          </cell>
          <cell r="C35" t="str">
            <v>m2</v>
          </cell>
        </row>
        <row r="36">
          <cell r="A36">
            <v>27</v>
          </cell>
          <cell r="B36" t="str">
            <v>Mesada, Campana y Ventilaciones</v>
          </cell>
          <cell r="C36" t="str">
            <v>Gl.</v>
          </cell>
        </row>
        <row r="37">
          <cell r="A37">
            <v>28</v>
          </cell>
          <cell r="B37" t="str">
            <v>Pintura en Carpintería  Metálica</v>
          </cell>
          <cell r="C37" t="str">
            <v>m2</v>
          </cell>
        </row>
        <row r="38">
          <cell r="A38">
            <v>29</v>
          </cell>
          <cell r="B38" t="str">
            <v>Pintura en Carpintería  Madera</v>
          </cell>
          <cell r="C38" t="str">
            <v>m2</v>
          </cell>
        </row>
        <row r="39">
          <cell r="A39">
            <v>30</v>
          </cell>
          <cell r="B39" t="str">
            <v>Pintura al Látex interior en muros</v>
          </cell>
          <cell r="C39" t="str">
            <v>m2</v>
          </cell>
        </row>
        <row r="40">
          <cell r="A40">
            <v>31</v>
          </cell>
          <cell r="B40" t="str">
            <v>Pintura al Látex interior en cielorrasos</v>
          </cell>
          <cell r="C40" t="str">
            <v>m2</v>
          </cell>
        </row>
        <row r="41">
          <cell r="A41">
            <v>32</v>
          </cell>
          <cell r="B41" t="str">
            <v>Pintura al Látex exterior</v>
          </cell>
          <cell r="C41" t="str">
            <v>m2</v>
          </cell>
        </row>
        <row r="42">
          <cell r="A42">
            <v>33</v>
          </cell>
          <cell r="B42" t="str">
            <v>Provisión y colocación de vidrios</v>
          </cell>
          <cell r="C42" t="str">
            <v>m2</v>
          </cell>
        </row>
        <row r="43">
          <cell r="A43">
            <v>34</v>
          </cell>
          <cell r="B43" t="str">
            <v>Vereda , veredin perimetral y vereda de acceso (incl lavadero)</v>
          </cell>
          <cell r="C43" t="str">
            <v>m2</v>
          </cell>
        </row>
        <row r="44">
          <cell r="A44">
            <v>35</v>
          </cell>
          <cell r="B44" t="str">
            <v>Instalación Sanitaría (Incl: cañeria base, distribución agua fría y caliente, artefactos, bidet y grifería)</v>
          </cell>
          <cell r="C44" t="str">
            <v>Gl.</v>
          </cell>
        </row>
        <row r="45">
          <cell r="A45">
            <v>36</v>
          </cell>
          <cell r="B45" t="str">
            <v xml:space="preserve">Instalación Eléctrica </v>
          </cell>
          <cell r="C45" t="str">
            <v>Gl.</v>
          </cell>
        </row>
        <row r="46">
          <cell r="A46">
            <v>37</v>
          </cell>
          <cell r="B46" t="str">
            <v>Instalación de Gas</v>
          </cell>
          <cell r="C46" t="str">
            <v>Gl.</v>
          </cell>
        </row>
        <row r="47">
          <cell r="A47">
            <v>38</v>
          </cell>
          <cell r="B47" t="str">
            <v>Terminación y Limpieza</v>
          </cell>
          <cell r="C47" t="str">
            <v>Gl.</v>
          </cell>
        </row>
        <row r="48">
          <cell r="B48" t="str">
            <v>COSTO DIRECTO VIVIENDA (1)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01A12-87BF-4494-BAB3-FD8E2178FAA0}">
  <dimension ref="B1:P945"/>
  <sheetViews>
    <sheetView tabSelected="1" topLeftCell="A28" zoomScale="80" zoomScaleNormal="80" workbookViewId="0">
      <selection activeCell="D47" sqref="D47"/>
    </sheetView>
  </sheetViews>
  <sheetFormatPr baseColWidth="10" defaultRowHeight="15" x14ac:dyDescent="0.25"/>
  <cols>
    <col min="1" max="1" width="4.85546875" customWidth="1"/>
    <col min="3" max="3" width="22.5703125" customWidth="1"/>
    <col min="4" max="4" width="20.85546875" customWidth="1"/>
    <col min="5" max="5" width="8" customWidth="1"/>
    <col min="7" max="7" width="14" customWidth="1"/>
    <col min="8" max="8" width="19.5703125" customWidth="1"/>
    <col min="11" max="11" width="23.28515625" customWidth="1"/>
    <col min="15" max="15" width="12.7109375" customWidth="1"/>
  </cols>
  <sheetData>
    <row r="1" spans="2:8" ht="15" customHeight="1" x14ac:dyDescent="0.25">
      <c r="B1" s="84" t="s">
        <v>98</v>
      </c>
      <c r="C1" s="84"/>
      <c r="D1" s="84"/>
      <c r="E1" s="84"/>
      <c r="F1" s="85" t="s">
        <v>99</v>
      </c>
      <c r="G1" s="85"/>
      <c r="H1" s="85"/>
    </row>
    <row r="2" spans="2:8" ht="15" customHeight="1" x14ac:dyDescent="0.25">
      <c r="B2" s="84"/>
      <c r="C2" s="84"/>
      <c r="D2" s="84"/>
      <c r="E2" s="84"/>
      <c r="F2" s="85" t="s">
        <v>103</v>
      </c>
      <c r="G2" s="85"/>
      <c r="H2" s="85"/>
    </row>
    <row r="3" spans="2:8" ht="14.25" customHeight="1" x14ac:dyDescent="0.25">
      <c r="B3" s="85" t="s">
        <v>100</v>
      </c>
      <c r="C3" s="85"/>
      <c r="D3" s="85" t="s">
        <v>101</v>
      </c>
      <c r="E3" s="85"/>
      <c r="F3" s="86" t="s">
        <v>102</v>
      </c>
      <c r="G3" s="86"/>
      <c r="H3" s="86"/>
    </row>
    <row r="4" spans="2:8" ht="8.25" hidden="1" customHeight="1" x14ac:dyDescent="0.25">
      <c r="B4" s="75"/>
      <c r="C4" s="75"/>
      <c r="D4" s="75"/>
      <c r="E4" s="75"/>
      <c r="F4" s="76"/>
      <c r="G4" s="76"/>
    </row>
    <row r="5" spans="2:8" ht="35.25" customHeight="1" x14ac:dyDescent="0.25">
      <c r="B5" s="88" t="s">
        <v>0</v>
      </c>
      <c r="C5" s="88"/>
      <c r="D5" s="88"/>
      <c r="E5" s="88"/>
      <c r="F5" s="88"/>
      <c r="G5" s="88"/>
      <c r="H5" s="88"/>
    </row>
    <row r="6" spans="2:8" hidden="1" x14ac:dyDescent="0.25">
      <c r="B6" s="3"/>
      <c r="C6" s="3"/>
      <c r="D6" s="3"/>
      <c r="E6" s="3"/>
      <c r="F6" s="4"/>
      <c r="G6" s="3"/>
      <c r="H6" s="3"/>
    </row>
    <row r="7" spans="2:8" x14ac:dyDescent="0.25">
      <c r="B7" s="90" t="s">
        <v>1</v>
      </c>
      <c r="C7" s="87" t="str">
        <f>+'[1]IPV VIVIENDA'!B11</f>
        <v>Excavaciónes, explanación y/o retiro de material proveniente de exc p/fund</v>
      </c>
      <c r="D7" s="87"/>
      <c r="E7" s="3"/>
      <c r="F7" s="4"/>
      <c r="G7" s="3"/>
      <c r="H7" s="3"/>
    </row>
    <row r="8" spans="2:8" ht="15" customHeight="1" x14ac:dyDescent="0.25">
      <c r="B8" s="92">
        <f>+'[1]IPV VIVIENDA'!A11</f>
        <v>2</v>
      </c>
      <c r="C8" s="87"/>
      <c r="D8" s="87"/>
      <c r="E8" s="5"/>
      <c r="F8" s="4"/>
      <c r="G8" s="3"/>
      <c r="H8" s="3"/>
    </row>
    <row r="9" spans="2:8" x14ac:dyDescent="0.25">
      <c r="B9" s="3"/>
      <c r="C9" s="87"/>
      <c r="D9" s="87"/>
      <c r="E9" s="3"/>
      <c r="F9" s="4"/>
      <c r="G9" s="3"/>
      <c r="H9" s="3"/>
    </row>
    <row r="10" spans="2:8" x14ac:dyDescent="0.25">
      <c r="B10" s="6" t="s">
        <v>4</v>
      </c>
      <c r="C10" s="6" t="s">
        <v>5</v>
      </c>
      <c r="D10" s="6" t="s">
        <v>6</v>
      </c>
      <c r="E10" s="7"/>
      <c r="F10" s="8" t="s">
        <v>7</v>
      </c>
      <c r="G10" s="9" t="s">
        <v>8</v>
      </c>
      <c r="H10" s="9" t="s">
        <v>9</v>
      </c>
    </row>
    <row r="11" spans="2:8" x14ac:dyDescent="0.25">
      <c r="B11" s="6"/>
      <c r="C11" s="6"/>
      <c r="D11" s="6"/>
      <c r="E11" s="7"/>
      <c r="F11" s="8"/>
      <c r="G11" s="9"/>
      <c r="H11" s="9"/>
    </row>
    <row r="12" spans="2:8" x14ac:dyDescent="0.25">
      <c r="B12" s="10" t="s">
        <v>10</v>
      </c>
      <c r="C12" s="11" t="s">
        <v>11</v>
      </c>
      <c r="D12" s="11"/>
      <c r="E12" s="11"/>
      <c r="F12" s="11"/>
      <c r="G12" s="11"/>
      <c r="H12" s="11"/>
    </row>
    <row r="13" spans="2:8" x14ac:dyDescent="0.25">
      <c r="B13" s="10">
        <v>1</v>
      </c>
      <c r="C13" s="12" t="s">
        <v>12</v>
      </c>
      <c r="D13" s="10" t="s">
        <v>13</v>
      </c>
      <c r="E13" s="10"/>
      <c r="F13" s="13"/>
      <c r="G13" s="14"/>
      <c r="H13" s="14">
        <v>0</v>
      </c>
    </row>
    <row r="14" spans="2:8" x14ac:dyDescent="0.25">
      <c r="B14" s="10"/>
      <c r="C14" s="12"/>
      <c r="D14" s="10"/>
      <c r="E14" s="10"/>
      <c r="F14" s="13"/>
      <c r="G14" s="14"/>
      <c r="H14" s="12"/>
    </row>
    <row r="15" spans="2:8" x14ac:dyDescent="0.25">
      <c r="B15" s="10"/>
      <c r="C15" s="12"/>
      <c r="D15" s="12"/>
      <c r="E15" s="12"/>
      <c r="F15" s="11" t="s">
        <v>14</v>
      </c>
      <c r="G15" s="11"/>
      <c r="H15" s="15">
        <v>0</v>
      </c>
    </row>
    <row r="16" spans="2:8" x14ac:dyDescent="0.25">
      <c r="B16" s="10" t="s">
        <v>15</v>
      </c>
      <c r="C16" s="11">
        <v>0</v>
      </c>
      <c r="D16" s="11"/>
      <c r="E16" s="11"/>
      <c r="F16" s="11"/>
      <c r="G16" s="11"/>
      <c r="H16" s="11"/>
    </row>
    <row r="17" spans="2:8" x14ac:dyDescent="0.25">
      <c r="B17" s="10"/>
      <c r="C17" s="12" t="s">
        <v>16</v>
      </c>
      <c r="D17" s="10" t="s">
        <v>17</v>
      </c>
      <c r="E17" s="10"/>
      <c r="F17" s="13"/>
      <c r="G17" s="14"/>
      <c r="H17" s="14">
        <v>0</v>
      </c>
    </row>
    <row r="18" spans="2:8" x14ac:dyDescent="0.25">
      <c r="B18" s="10"/>
      <c r="C18" s="12" t="s">
        <v>18</v>
      </c>
      <c r="D18" s="10" t="s">
        <v>19</v>
      </c>
      <c r="E18" s="10"/>
      <c r="F18" s="13"/>
      <c r="G18" s="14"/>
      <c r="H18" s="14">
        <v>0</v>
      </c>
    </row>
    <row r="19" spans="2:8" x14ac:dyDescent="0.25">
      <c r="B19" s="10"/>
      <c r="C19" s="12"/>
      <c r="D19" s="10"/>
      <c r="E19" s="10"/>
      <c r="F19" s="13"/>
      <c r="G19" s="14"/>
      <c r="H19" s="14"/>
    </row>
    <row r="20" spans="2:8" x14ac:dyDescent="0.25">
      <c r="B20" s="10"/>
      <c r="C20" s="12"/>
      <c r="D20" s="10"/>
      <c r="E20" s="10"/>
      <c r="F20" s="13"/>
      <c r="G20" s="14"/>
      <c r="H20" s="14"/>
    </row>
    <row r="21" spans="2:8" x14ac:dyDescent="0.25">
      <c r="B21" s="10"/>
      <c r="C21" s="12"/>
      <c r="D21" s="12"/>
      <c r="E21" s="12"/>
      <c r="F21" s="11" t="s">
        <v>20</v>
      </c>
      <c r="G21" s="11"/>
      <c r="H21" s="14">
        <v>0</v>
      </c>
    </row>
    <row r="22" spans="2:8" x14ac:dyDescent="0.25">
      <c r="B22" s="10" t="s">
        <v>21</v>
      </c>
      <c r="C22" s="11" t="s">
        <v>22</v>
      </c>
      <c r="D22" s="11"/>
      <c r="E22" s="11"/>
      <c r="F22" s="11"/>
      <c r="G22" s="11"/>
      <c r="H22" s="11"/>
    </row>
    <row r="23" spans="2:8" x14ac:dyDescent="0.25">
      <c r="B23" s="10">
        <v>1</v>
      </c>
      <c r="C23" s="12" t="s">
        <v>23</v>
      </c>
      <c r="D23" s="10"/>
      <c r="E23" s="10">
        <v>55.87</v>
      </c>
      <c r="F23" s="13">
        <v>0</v>
      </c>
      <c r="G23" s="14">
        <v>0</v>
      </c>
      <c r="H23" s="14">
        <f>F23*G23</f>
        <v>0</v>
      </c>
    </row>
    <row r="24" spans="2:8" x14ac:dyDescent="0.25">
      <c r="B24" s="10">
        <v>2</v>
      </c>
      <c r="C24" s="12" t="s">
        <v>24</v>
      </c>
      <c r="D24" s="10">
        <v>0.05</v>
      </c>
      <c r="E24" s="10">
        <v>55.87</v>
      </c>
      <c r="F24" s="13">
        <f>D24*E24</f>
        <v>2.7934999999999999</v>
      </c>
      <c r="G24" s="14">
        <v>105.21</v>
      </c>
      <c r="H24" s="14">
        <f t="shared" ref="H24:H25" si="0">F24*G24</f>
        <v>293.904135</v>
      </c>
    </row>
    <row r="25" spans="2:8" x14ac:dyDescent="0.25">
      <c r="B25" s="10">
        <v>3</v>
      </c>
      <c r="C25" s="12" t="s">
        <v>25</v>
      </c>
      <c r="D25" s="10">
        <v>0.05</v>
      </c>
      <c r="E25" s="10">
        <v>55.87</v>
      </c>
      <c r="F25" s="13">
        <f>D25*E25</f>
        <v>2.7934999999999999</v>
      </c>
      <c r="G25" s="14">
        <v>105.21</v>
      </c>
      <c r="H25" s="14">
        <f t="shared" si="0"/>
        <v>293.904135</v>
      </c>
    </row>
    <row r="26" spans="2:8" x14ac:dyDescent="0.25">
      <c r="B26" s="10"/>
      <c r="C26" s="12"/>
      <c r="D26" s="12"/>
      <c r="E26" s="12"/>
      <c r="F26" s="11" t="s">
        <v>26</v>
      </c>
      <c r="G26" s="11"/>
      <c r="H26" s="14">
        <f>SUM(H23:H25)</f>
        <v>587.80826999999999</v>
      </c>
    </row>
    <row r="27" spans="2:8" ht="15.75" thickBot="1" x14ac:dyDescent="0.3">
      <c r="B27" s="3"/>
      <c r="C27" s="3"/>
      <c r="D27" s="3"/>
      <c r="E27" s="3"/>
      <c r="F27" s="4"/>
      <c r="G27" s="3"/>
      <c r="H27" s="3"/>
    </row>
    <row r="28" spans="2:8" ht="15.75" thickBot="1" x14ac:dyDescent="0.3">
      <c r="B28" s="16"/>
      <c r="C28" s="17" t="s">
        <v>27</v>
      </c>
      <c r="D28" s="17"/>
      <c r="E28" s="17"/>
      <c r="F28" s="18" t="s">
        <v>28</v>
      </c>
      <c r="G28" s="17"/>
      <c r="H28" s="19">
        <f>SUM(H26+H21+H15)</f>
        <v>587.80826999999999</v>
      </c>
    </row>
    <row r="29" spans="2:8" x14ac:dyDescent="0.25">
      <c r="B29" s="3"/>
      <c r="C29" s="3"/>
      <c r="D29" s="3"/>
      <c r="E29" s="3"/>
      <c r="F29" s="4"/>
      <c r="G29" s="3"/>
      <c r="H29" s="3"/>
    </row>
    <row r="30" spans="2:8" x14ac:dyDescent="0.25">
      <c r="B30" s="43"/>
      <c r="C30" s="88" t="s">
        <v>104</v>
      </c>
      <c r="D30" s="88"/>
      <c r="E30" s="43"/>
      <c r="F30" s="43"/>
      <c r="G30" s="43"/>
      <c r="H30" s="3"/>
    </row>
    <row r="31" spans="2:8" x14ac:dyDescent="0.25">
      <c r="B31" s="43"/>
      <c r="C31" s="88"/>
      <c r="D31" s="88"/>
      <c r="E31" s="43"/>
      <c r="F31" s="43"/>
      <c r="G31" s="43"/>
    </row>
    <row r="32" spans="2:8" x14ac:dyDescent="0.25">
      <c r="B32" s="90" t="s">
        <v>1</v>
      </c>
      <c r="C32" s="90"/>
      <c r="D32" s="91" t="s">
        <v>2</v>
      </c>
      <c r="E32" s="3"/>
      <c r="F32" s="4"/>
      <c r="G32" s="3"/>
      <c r="H32" s="2"/>
    </row>
    <row r="33" spans="2:8" x14ac:dyDescent="0.25">
      <c r="B33" s="92">
        <f>+'[1]IPV VIVIENDA'!A12</f>
        <v>3</v>
      </c>
      <c r="C33" s="93"/>
      <c r="D33" s="94" t="str">
        <f>+'[1]IPV VIVIENDA'!C12</f>
        <v>m3</v>
      </c>
      <c r="E33" s="5"/>
      <c r="F33" s="4"/>
      <c r="G33" s="3"/>
      <c r="H33" s="3"/>
    </row>
    <row r="34" spans="2:8" x14ac:dyDescent="0.25">
      <c r="B34" s="3"/>
      <c r="C34" s="83"/>
      <c r="D34" s="3"/>
      <c r="E34" s="3"/>
      <c r="F34" s="4"/>
      <c r="G34" s="3"/>
      <c r="H34" s="3"/>
    </row>
    <row r="35" spans="2:8" x14ac:dyDescent="0.25">
      <c r="B35" s="6" t="s">
        <v>4</v>
      </c>
      <c r="C35" s="6" t="s">
        <v>5</v>
      </c>
      <c r="D35" s="6" t="s">
        <v>6</v>
      </c>
      <c r="E35" s="7"/>
      <c r="F35" s="8" t="s">
        <v>7</v>
      </c>
      <c r="G35" s="9" t="s">
        <v>8</v>
      </c>
      <c r="H35" s="9" t="s">
        <v>9</v>
      </c>
    </row>
    <row r="36" spans="2:8" x14ac:dyDescent="0.25">
      <c r="B36" s="6"/>
      <c r="C36" s="6"/>
      <c r="D36" s="6"/>
      <c r="E36" s="7"/>
      <c r="F36" s="8"/>
      <c r="G36" s="9"/>
      <c r="H36" s="9"/>
    </row>
    <row r="37" spans="2:8" x14ac:dyDescent="0.25">
      <c r="B37" s="10" t="s">
        <v>10</v>
      </c>
      <c r="C37" s="11" t="s">
        <v>11</v>
      </c>
      <c r="D37" s="11"/>
      <c r="E37" s="11"/>
      <c r="F37" s="11"/>
      <c r="G37" s="11"/>
      <c r="H37" s="11"/>
    </row>
    <row r="38" spans="2:8" x14ac:dyDescent="0.25">
      <c r="B38" s="10">
        <v>1</v>
      </c>
      <c r="C38" s="12" t="s">
        <v>12</v>
      </c>
      <c r="D38" s="10" t="s">
        <v>13</v>
      </c>
      <c r="E38" s="10"/>
      <c r="F38" s="13"/>
      <c r="G38" s="14"/>
      <c r="H38" s="14">
        <v>0</v>
      </c>
    </row>
    <row r="39" spans="2:8" x14ac:dyDescent="0.25">
      <c r="B39" s="10"/>
      <c r="C39" s="12"/>
      <c r="D39" s="10"/>
      <c r="E39" s="10"/>
      <c r="F39" s="13"/>
      <c r="G39" s="14"/>
      <c r="H39" s="15">
        <f>H38</f>
        <v>0</v>
      </c>
    </row>
    <row r="40" spans="2:8" x14ac:dyDescent="0.25">
      <c r="B40" s="10"/>
      <c r="C40" s="12"/>
      <c r="D40" s="12"/>
      <c r="E40" s="12"/>
      <c r="F40" s="11" t="s">
        <v>14</v>
      </c>
      <c r="G40" s="11"/>
      <c r="H40" s="15"/>
    </row>
    <row r="41" spans="2:8" x14ac:dyDescent="0.25">
      <c r="B41" s="10" t="s">
        <v>15</v>
      </c>
      <c r="C41" s="11" t="s">
        <v>29</v>
      </c>
      <c r="D41" s="11"/>
      <c r="E41" s="11"/>
      <c r="F41" s="11"/>
      <c r="G41" s="11"/>
      <c r="H41" s="11"/>
    </row>
    <row r="42" spans="2:8" x14ac:dyDescent="0.25">
      <c r="B42" s="10">
        <v>1</v>
      </c>
      <c r="C42" s="12"/>
      <c r="D42" s="10"/>
      <c r="E42" s="10"/>
      <c r="F42" s="13"/>
      <c r="G42" s="14"/>
      <c r="H42" s="14"/>
    </row>
    <row r="43" spans="2:8" x14ac:dyDescent="0.25">
      <c r="B43" s="10">
        <v>3</v>
      </c>
      <c r="C43" s="12"/>
      <c r="D43" s="10"/>
      <c r="E43" s="10"/>
      <c r="F43" s="13"/>
      <c r="G43" s="14"/>
      <c r="H43" s="14"/>
    </row>
    <row r="44" spans="2:8" x14ac:dyDescent="0.25">
      <c r="B44" s="10"/>
      <c r="C44" s="12"/>
      <c r="D44" s="12"/>
      <c r="E44" s="12"/>
      <c r="F44" s="11" t="s">
        <v>20</v>
      </c>
      <c r="G44" s="11"/>
      <c r="H44" s="14"/>
    </row>
    <row r="45" spans="2:8" x14ac:dyDescent="0.25">
      <c r="B45" s="10" t="s">
        <v>21</v>
      </c>
      <c r="C45" s="11" t="s">
        <v>22</v>
      </c>
      <c r="D45" s="11"/>
      <c r="E45" s="11"/>
      <c r="F45" s="11"/>
      <c r="G45" s="11"/>
      <c r="H45" s="11"/>
    </row>
    <row r="46" spans="2:8" x14ac:dyDescent="0.25">
      <c r="B46" s="10">
        <v>1</v>
      </c>
      <c r="C46" s="12" t="s">
        <v>23</v>
      </c>
      <c r="D46" s="10" t="s">
        <v>30</v>
      </c>
      <c r="E46" s="10"/>
      <c r="F46" s="13"/>
      <c r="G46" s="14">
        <f>M11</f>
        <v>0</v>
      </c>
      <c r="H46" s="14">
        <f>F46*G46</f>
        <v>0</v>
      </c>
    </row>
    <row r="47" spans="2:8" x14ac:dyDescent="0.25">
      <c r="B47" s="10">
        <v>2</v>
      </c>
      <c r="C47" s="12" t="s">
        <v>24</v>
      </c>
      <c r="D47" s="10">
        <v>0.95</v>
      </c>
      <c r="E47" s="10">
        <v>30.8</v>
      </c>
      <c r="F47" s="13">
        <f>E47*D47</f>
        <v>29.259999999999998</v>
      </c>
      <c r="G47" s="14">
        <v>4472.07</v>
      </c>
      <c r="H47" s="14">
        <f>F47*G47</f>
        <v>130852.76819999998</v>
      </c>
    </row>
    <row r="48" spans="2:8" x14ac:dyDescent="0.25">
      <c r="B48" s="10">
        <v>3</v>
      </c>
      <c r="C48" s="12" t="s">
        <v>25</v>
      </c>
      <c r="D48" s="10">
        <v>5.05</v>
      </c>
      <c r="E48" s="10">
        <v>30.8</v>
      </c>
      <c r="F48" s="13">
        <f>E48*D48</f>
        <v>155.54</v>
      </c>
      <c r="G48" s="14">
        <v>4472.07</v>
      </c>
      <c r="H48" s="14">
        <f>G48*F48</f>
        <v>695585.76779999991</v>
      </c>
    </row>
    <row r="49" spans="2:8" ht="15.75" thickBot="1" x14ac:dyDescent="0.3">
      <c r="C49" s="12"/>
      <c r="D49" s="12"/>
      <c r="E49" s="12"/>
      <c r="F49" s="11" t="s">
        <v>26</v>
      </c>
      <c r="G49" s="11"/>
      <c r="H49" s="15">
        <f>SUM(H46:H48)</f>
        <v>826438.53599999985</v>
      </c>
    </row>
    <row r="50" spans="2:8" ht="15.75" thickBot="1" x14ac:dyDescent="0.3">
      <c r="B50" s="16"/>
      <c r="C50" s="10"/>
      <c r="D50" s="17"/>
      <c r="E50" s="17"/>
      <c r="F50" s="18" t="s">
        <v>28</v>
      </c>
      <c r="G50" s="17"/>
      <c r="H50" s="22">
        <f>H49+H39</f>
        <v>826438.53599999985</v>
      </c>
    </row>
    <row r="51" spans="2:8" x14ac:dyDescent="0.25">
      <c r="B51" s="3"/>
      <c r="C51" s="3"/>
      <c r="D51" s="3"/>
      <c r="E51" s="3"/>
      <c r="F51" s="4"/>
      <c r="G51" s="3"/>
      <c r="H51" s="3"/>
    </row>
    <row r="52" spans="2:8" x14ac:dyDescent="0.25">
      <c r="B52" s="77"/>
      <c r="C52" s="89" t="s">
        <v>105</v>
      </c>
      <c r="D52" s="89"/>
      <c r="E52" s="77"/>
      <c r="F52" s="77"/>
      <c r="G52" s="77"/>
      <c r="H52" s="2"/>
    </row>
    <row r="53" spans="2:8" x14ac:dyDescent="0.25">
      <c r="B53" s="3"/>
      <c r="C53" s="89"/>
      <c r="D53" s="89"/>
      <c r="E53" s="3"/>
      <c r="F53" s="4"/>
      <c r="G53" s="3"/>
      <c r="H53" s="3"/>
    </row>
    <row r="54" spans="2:8" x14ac:dyDescent="0.25">
      <c r="B54" s="3" t="s">
        <v>1</v>
      </c>
      <c r="C54" s="3"/>
      <c r="D54" s="82" t="s">
        <v>2</v>
      </c>
      <c r="E54" s="3"/>
      <c r="F54" s="4"/>
      <c r="G54" s="3"/>
      <c r="H54" s="2"/>
    </row>
    <row r="55" spans="2:8" x14ac:dyDescent="0.25">
      <c r="B55" s="5">
        <f>+'[1]IPV VIVIENDA'!A13</f>
        <v>4</v>
      </c>
      <c r="C55" s="5"/>
      <c r="D55" s="81" t="str">
        <f>+'[1]IPV VIVIENDA'!C13</f>
        <v>m2</v>
      </c>
      <c r="E55" s="5"/>
      <c r="F55" s="23"/>
      <c r="G55" s="3"/>
      <c r="H55" s="3"/>
    </row>
    <row r="56" spans="2:8" x14ac:dyDescent="0.25">
      <c r="B56" s="5"/>
      <c r="C56" s="5"/>
      <c r="D56" s="5"/>
      <c r="E56" s="5"/>
      <c r="F56" s="23"/>
      <c r="G56" s="3"/>
      <c r="H56" s="3"/>
    </row>
    <row r="57" spans="2:8" x14ac:dyDescent="0.25">
      <c r="B57" s="6" t="s">
        <v>4</v>
      </c>
      <c r="C57" s="6" t="s">
        <v>5</v>
      </c>
      <c r="D57" s="6" t="s">
        <v>6</v>
      </c>
      <c r="E57" s="7"/>
      <c r="F57" s="8" t="s">
        <v>7</v>
      </c>
      <c r="G57" s="9" t="s">
        <v>8</v>
      </c>
      <c r="H57" s="24" t="s">
        <v>9</v>
      </c>
    </row>
    <row r="58" spans="2:8" x14ac:dyDescent="0.25">
      <c r="B58" s="6"/>
      <c r="C58" s="6"/>
      <c r="D58" s="6"/>
      <c r="E58" s="7"/>
      <c r="F58" s="8"/>
      <c r="G58" s="9"/>
      <c r="H58" s="25"/>
    </row>
    <row r="59" spans="2:8" x14ac:dyDescent="0.25">
      <c r="B59" s="10" t="s">
        <v>10</v>
      </c>
      <c r="C59" s="11" t="s">
        <v>11</v>
      </c>
      <c r="D59" s="11"/>
      <c r="E59" s="11"/>
      <c r="F59" s="11"/>
      <c r="G59" s="11"/>
      <c r="H59" s="11"/>
    </row>
    <row r="60" spans="2:8" x14ac:dyDescent="0.25">
      <c r="B60" s="10">
        <v>1</v>
      </c>
      <c r="C60" s="12" t="s">
        <v>12</v>
      </c>
      <c r="D60" s="10" t="s">
        <v>13</v>
      </c>
      <c r="E60" s="10"/>
      <c r="F60" s="13"/>
      <c r="G60" s="14"/>
      <c r="H60" s="14"/>
    </row>
    <row r="61" spans="2:8" x14ac:dyDescent="0.25">
      <c r="B61" s="10"/>
      <c r="C61" s="12"/>
      <c r="D61" s="12"/>
      <c r="E61" s="12"/>
      <c r="F61" s="11" t="s">
        <v>14</v>
      </c>
      <c r="G61" s="11"/>
      <c r="H61" s="15">
        <f>H60</f>
        <v>0</v>
      </c>
    </row>
    <row r="62" spans="2:8" x14ac:dyDescent="0.25">
      <c r="B62" s="10" t="s">
        <v>15</v>
      </c>
      <c r="C62" s="11" t="s">
        <v>29</v>
      </c>
      <c r="D62" s="11"/>
      <c r="E62" s="11"/>
      <c r="F62" s="11"/>
      <c r="G62" s="11"/>
      <c r="H62" s="11"/>
    </row>
    <row r="63" spans="2:8" x14ac:dyDescent="0.25">
      <c r="B63" s="10"/>
      <c r="C63" s="26" t="s">
        <v>31</v>
      </c>
      <c r="D63" s="10">
        <v>9</v>
      </c>
      <c r="E63" s="10"/>
      <c r="F63" s="27">
        <f>D63*E63</f>
        <v>0</v>
      </c>
      <c r="G63" s="14"/>
      <c r="H63" s="28">
        <f>F63*G63</f>
        <v>0</v>
      </c>
    </row>
    <row r="64" spans="2:8" x14ac:dyDescent="0.25">
      <c r="B64" s="10"/>
      <c r="C64" s="26" t="s">
        <v>33</v>
      </c>
      <c r="D64" s="10">
        <v>1.6E-2</v>
      </c>
      <c r="E64" s="10"/>
      <c r="F64" s="27">
        <f t="shared" ref="F64:F65" si="1">D64*E64</f>
        <v>0</v>
      </c>
      <c r="G64" s="14"/>
      <c r="H64" s="28">
        <f t="shared" ref="H64:H66" si="2">F64*G64</f>
        <v>0</v>
      </c>
    </row>
    <row r="65" spans="2:8" x14ac:dyDescent="0.25">
      <c r="B65" s="10"/>
      <c r="C65" s="26" t="s">
        <v>35</v>
      </c>
      <c r="D65" s="10">
        <v>3.1E-2</v>
      </c>
      <c r="E65" s="10"/>
      <c r="F65" s="27">
        <f t="shared" si="1"/>
        <v>0</v>
      </c>
      <c r="G65" s="14"/>
      <c r="H65" s="28">
        <f t="shared" si="2"/>
        <v>0</v>
      </c>
    </row>
    <row r="66" spans="2:8" x14ac:dyDescent="0.25">
      <c r="B66" s="10"/>
      <c r="C66" s="26" t="s">
        <v>36</v>
      </c>
      <c r="D66" s="10">
        <v>0</v>
      </c>
      <c r="E66" s="10"/>
      <c r="F66" s="27"/>
      <c r="G66" s="14"/>
      <c r="H66" s="28">
        <f t="shared" si="2"/>
        <v>0</v>
      </c>
    </row>
    <row r="67" spans="2:8" x14ac:dyDescent="0.25">
      <c r="B67" s="10"/>
      <c r="C67" s="12"/>
      <c r="D67" s="12"/>
      <c r="E67" s="12"/>
      <c r="F67" s="11" t="s">
        <v>20</v>
      </c>
      <c r="G67" s="11"/>
      <c r="H67" s="14">
        <f>SUM(H63:H66)</f>
        <v>0</v>
      </c>
    </row>
    <row r="68" spans="2:8" x14ac:dyDescent="0.25">
      <c r="B68" s="10" t="s">
        <v>21</v>
      </c>
      <c r="C68" s="11" t="s">
        <v>22</v>
      </c>
      <c r="D68" s="11"/>
      <c r="E68" s="11"/>
      <c r="F68" s="11"/>
      <c r="G68" s="11"/>
      <c r="H68" s="11"/>
    </row>
    <row r="69" spans="2:8" x14ac:dyDescent="0.25">
      <c r="B69" s="10">
        <v>1</v>
      </c>
      <c r="C69" s="12" t="s">
        <v>23</v>
      </c>
      <c r="D69" s="10" t="s">
        <v>30</v>
      </c>
      <c r="E69" s="10"/>
      <c r="F69" s="13">
        <v>0.5</v>
      </c>
      <c r="G69" s="14">
        <f>M11</f>
        <v>0</v>
      </c>
      <c r="H69" s="14">
        <f>F69*G69</f>
        <v>0</v>
      </c>
    </row>
    <row r="70" spans="2:8" x14ac:dyDescent="0.25">
      <c r="B70" s="10">
        <v>2</v>
      </c>
      <c r="C70" s="12" t="s">
        <v>24</v>
      </c>
      <c r="D70" s="10">
        <v>0.2</v>
      </c>
      <c r="E70" s="10"/>
      <c r="F70" s="13">
        <f>D70*E70</f>
        <v>0</v>
      </c>
      <c r="G70" s="14">
        <v>383.6</v>
      </c>
      <c r="H70" s="14">
        <f t="shared" ref="H70:H71" si="3">F70*G70</f>
        <v>0</v>
      </c>
    </row>
    <row r="71" spans="2:8" x14ac:dyDescent="0.25">
      <c r="B71" s="10">
        <v>3</v>
      </c>
      <c r="C71" s="12" t="s">
        <v>25</v>
      </c>
      <c r="D71" s="10">
        <v>0.4</v>
      </c>
      <c r="E71" s="10"/>
      <c r="F71" s="13">
        <f>D71*E71</f>
        <v>0</v>
      </c>
      <c r="G71" s="14">
        <v>383.6</v>
      </c>
      <c r="H71" s="14">
        <f t="shared" si="3"/>
        <v>0</v>
      </c>
    </row>
    <row r="72" spans="2:8" x14ac:dyDescent="0.25">
      <c r="B72" s="10"/>
      <c r="C72" s="12"/>
      <c r="D72" s="12"/>
      <c r="E72" s="12"/>
      <c r="F72" s="11" t="s">
        <v>26</v>
      </c>
      <c r="G72" s="11"/>
      <c r="H72" s="15">
        <f>SUM(H69:H71)</f>
        <v>0</v>
      </c>
    </row>
    <row r="73" spans="2:8" ht="15.75" thickBot="1" x14ac:dyDescent="0.3">
      <c r="B73" s="3"/>
      <c r="C73" s="3"/>
      <c r="D73" s="3"/>
      <c r="E73" s="3"/>
      <c r="F73" s="4"/>
      <c r="G73" s="3"/>
      <c r="H73" s="3"/>
    </row>
    <row r="74" spans="2:8" ht="15.75" thickBot="1" x14ac:dyDescent="0.3">
      <c r="B74" s="16"/>
      <c r="C74" s="17" t="s">
        <v>27</v>
      </c>
      <c r="D74" s="17"/>
      <c r="E74" s="17"/>
      <c r="F74" s="18" t="s">
        <v>28</v>
      </c>
      <c r="G74" s="17"/>
      <c r="H74" s="22">
        <f>SUM(H72+H67+H61)</f>
        <v>0</v>
      </c>
    </row>
    <row r="75" spans="2:8" x14ac:dyDescent="0.25">
      <c r="B75" s="3"/>
      <c r="C75" s="3"/>
      <c r="D75" s="3"/>
      <c r="E75" s="3"/>
      <c r="F75" s="4"/>
      <c r="G75" s="3"/>
      <c r="H75" s="3"/>
    </row>
    <row r="76" spans="2:8" x14ac:dyDescent="0.25">
      <c r="B76" s="77"/>
      <c r="C76" s="95" t="s">
        <v>106</v>
      </c>
      <c r="D76" s="95"/>
      <c r="E76" s="77"/>
      <c r="F76" s="77"/>
      <c r="G76" s="77"/>
      <c r="H76" s="2"/>
    </row>
    <row r="77" spans="2:8" x14ac:dyDescent="0.25">
      <c r="B77" s="3"/>
      <c r="C77" s="95"/>
      <c r="D77" s="95"/>
      <c r="E77" s="3"/>
      <c r="F77" s="4"/>
      <c r="G77" s="3"/>
      <c r="H77" s="3"/>
    </row>
    <row r="78" spans="2:8" x14ac:dyDescent="0.25">
      <c r="B78" s="3" t="s">
        <v>1</v>
      </c>
      <c r="C78" s="3"/>
      <c r="D78" s="3" t="s">
        <v>2</v>
      </c>
      <c r="E78" s="3"/>
      <c r="F78" s="4"/>
      <c r="G78" s="3"/>
      <c r="H78" s="2"/>
    </row>
    <row r="79" spans="2:8" x14ac:dyDescent="0.25">
      <c r="B79" s="5">
        <f>+'[1]IPV VIVIENDA'!A14</f>
        <v>5</v>
      </c>
      <c r="C79" s="81"/>
      <c r="D79" s="5" t="str">
        <f>+'[1]IPV VIVIENDA'!C14</f>
        <v>m3</v>
      </c>
      <c r="E79" s="5"/>
      <c r="F79" s="4"/>
      <c r="G79" s="3"/>
      <c r="H79" s="3"/>
    </row>
    <row r="80" spans="2:8" x14ac:dyDescent="0.25">
      <c r="B80" s="3"/>
      <c r="C80" s="3"/>
      <c r="D80" s="3"/>
      <c r="E80" s="3"/>
      <c r="F80" s="4"/>
      <c r="G80" s="3"/>
      <c r="H80" s="3"/>
    </row>
    <row r="81" spans="2:8" x14ac:dyDescent="0.25">
      <c r="B81" s="6" t="s">
        <v>4</v>
      </c>
      <c r="C81" s="6" t="s">
        <v>5</v>
      </c>
      <c r="D81" s="6" t="s">
        <v>6</v>
      </c>
      <c r="E81" s="7"/>
      <c r="F81" s="8" t="s">
        <v>7</v>
      </c>
      <c r="G81" s="9" t="s">
        <v>8</v>
      </c>
      <c r="H81" s="9" t="s">
        <v>9</v>
      </c>
    </row>
    <row r="82" spans="2:8" x14ac:dyDescent="0.25">
      <c r="B82" s="6"/>
      <c r="C82" s="6"/>
      <c r="D82" s="6"/>
      <c r="E82" s="7"/>
      <c r="F82" s="8"/>
      <c r="G82" s="9"/>
      <c r="H82" s="9"/>
    </row>
    <row r="83" spans="2:8" x14ac:dyDescent="0.25">
      <c r="B83" s="10" t="s">
        <v>10</v>
      </c>
      <c r="C83" s="11" t="s">
        <v>11</v>
      </c>
      <c r="D83" s="11"/>
      <c r="E83" s="11"/>
      <c r="F83" s="11"/>
      <c r="G83" s="11"/>
      <c r="H83" s="11"/>
    </row>
    <row r="84" spans="2:8" x14ac:dyDescent="0.25">
      <c r="B84" s="10">
        <v>1</v>
      </c>
      <c r="C84" s="12" t="s">
        <v>12</v>
      </c>
      <c r="D84" s="10" t="s">
        <v>13</v>
      </c>
      <c r="E84" s="10"/>
      <c r="F84" s="13">
        <f>SUM(F92:F94)</f>
        <v>0.02</v>
      </c>
      <c r="G84" s="14">
        <f>0.05*H95</f>
        <v>0</v>
      </c>
      <c r="H84" s="14">
        <f>F84*G84</f>
        <v>0</v>
      </c>
    </row>
    <row r="85" spans="2:8" x14ac:dyDescent="0.25">
      <c r="B85" s="10"/>
      <c r="C85" s="12"/>
      <c r="D85" s="12"/>
      <c r="E85" s="12"/>
      <c r="F85" s="11" t="s">
        <v>14</v>
      </c>
      <c r="G85" s="11"/>
      <c r="H85" s="15"/>
    </row>
    <row r="86" spans="2:8" x14ac:dyDescent="0.25">
      <c r="B86" s="10" t="s">
        <v>15</v>
      </c>
      <c r="C86" s="11" t="s">
        <v>29</v>
      </c>
      <c r="D86" s="11"/>
      <c r="E86" s="11"/>
      <c r="F86" s="11"/>
      <c r="G86" s="11"/>
      <c r="H86" s="11"/>
    </row>
    <row r="87" spans="2:8" x14ac:dyDescent="0.25">
      <c r="B87" s="10"/>
      <c r="C87" s="26" t="s">
        <v>31</v>
      </c>
      <c r="D87" s="10">
        <v>300</v>
      </c>
      <c r="E87" s="10"/>
      <c r="F87" s="27">
        <v>9</v>
      </c>
      <c r="G87" s="29">
        <f>M19</f>
        <v>0</v>
      </c>
      <c r="H87" s="30">
        <f>F87*G87</f>
        <v>0</v>
      </c>
    </row>
    <row r="88" spans="2:8" x14ac:dyDescent="0.25">
      <c r="B88" s="10"/>
      <c r="C88" s="26" t="s">
        <v>33</v>
      </c>
      <c r="D88" s="10">
        <v>0.5</v>
      </c>
      <c r="E88" s="10"/>
      <c r="F88" s="27">
        <v>1.6E-2</v>
      </c>
      <c r="G88" s="29">
        <f>M20</f>
        <v>0</v>
      </c>
      <c r="H88" s="30">
        <f t="shared" ref="H88:H89" si="4">F88*G88</f>
        <v>0</v>
      </c>
    </row>
    <row r="89" spans="2:8" x14ac:dyDescent="0.25">
      <c r="B89" s="10"/>
      <c r="C89" s="26" t="s">
        <v>35</v>
      </c>
      <c r="D89" s="10">
        <v>0.9</v>
      </c>
      <c r="E89" s="10"/>
      <c r="F89" s="27">
        <v>3.1E-2</v>
      </c>
      <c r="G89" s="31">
        <f>M22</f>
        <v>0</v>
      </c>
      <c r="H89" s="30">
        <f t="shared" si="4"/>
        <v>0</v>
      </c>
    </row>
    <row r="90" spans="2:8" x14ac:dyDescent="0.25">
      <c r="B90" s="10"/>
      <c r="C90" s="12"/>
      <c r="D90" s="12"/>
      <c r="E90" s="12"/>
      <c r="F90" s="11" t="s">
        <v>20</v>
      </c>
      <c r="G90" s="11"/>
      <c r="H90" s="14">
        <f>SUM(H87:H89)</f>
        <v>0</v>
      </c>
    </row>
    <row r="91" spans="2:8" x14ac:dyDescent="0.25">
      <c r="B91" s="10" t="s">
        <v>21</v>
      </c>
      <c r="C91" s="11" t="s">
        <v>22</v>
      </c>
      <c r="D91" s="11"/>
      <c r="E91" s="11"/>
      <c r="F91" s="11"/>
      <c r="G91" s="11"/>
      <c r="H91" s="11"/>
    </row>
    <row r="92" spans="2:8" x14ac:dyDescent="0.25">
      <c r="B92" s="10">
        <v>1</v>
      </c>
      <c r="C92" s="12" t="s">
        <v>23</v>
      </c>
      <c r="D92" s="10" t="s">
        <v>30</v>
      </c>
      <c r="E92" s="10"/>
      <c r="F92" s="13">
        <v>0.02</v>
      </c>
      <c r="G92" s="14">
        <f>M11</f>
        <v>0</v>
      </c>
      <c r="H92" s="14">
        <f>F92*G92</f>
        <v>0</v>
      </c>
    </row>
    <row r="93" spans="2:8" x14ac:dyDescent="0.25">
      <c r="B93" s="10">
        <v>2</v>
      </c>
      <c r="C93" s="12" t="s">
        <v>24</v>
      </c>
      <c r="D93" s="10">
        <v>1.83</v>
      </c>
      <c r="E93" s="10"/>
      <c r="F93" s="13">
        <f>E93*D93</f>
        <v>0</v>
      </c>
      <c r="G93" s="14">
        <v>5828.7</v>
      </c>
      <c r="H93" s="14">
        <f t="shared" ref="H93:H94" si="5">F93*G93</f>
        <v>0</v>
      </c>
    </row>
    <row r="94" spans="2:8" x14ac:dyDescent="0.25">
      <c r="B94" s="10">
        <v>3</v>
      </c>
      <c r="C94" s="12" t="s">
        <v>25</v>
      </c>
      <c r="D94" s="10">
        <v>4.26</v>
      </c>
      <c r="E94" s="10"/>
      <c r="F94" s="13">
        <f>E94*D94</f>
        <v>0</v>
      </c>
      <c r="G94" s="14">
        <v>5828.7</v>
      </c>
      <c r="H94" s="14">
        <f t="shared" si="5"/>
        <v>0</v>
      </c>
    </row>
    <row r="95" spans="2:8" x14ac:dyDescent="0.25">
      <c r="B95" s="10"/>
      <c r="C95" s="12"/>
      <c r="D95" s="12"/>
      <c r="E95" s="12"/>
      <c r="F95" s="11" t="s">
        <v>26</v>
      </c>
      <c r="G95" s="11"/>
      <c r="H95" s="15">
        <f>SUM(H92:H94)</f>
        <v>0</v>
      </c>
    </row>
    <row r="96" spans="2:8" ht="15.75" thickBot="1" x14ac:dyDescent="0.3">
      <c r="B96" s="3"/>
      <c r="C96" s="3"/>
      <c r="D96" s="3"/>
      <c r="E96" s="3"/>
      <c r="F96" s="4"/>
      <c r="G96" s="3"/>
      <c r="H96" s="3"/>
    </row>
    <row r="97" spans="2:16" ht="15.75" thickBot="1" x14ac:dyDescent="0.3">
      <c r="B97" s="16"/>
      <c r="C97" s="17" t="s">
        <v>27</v>
      </c>
      <c r="D97" s="17"/>
      <c r="E97" s="17"/>
      <c r="F97" s="18" t="s">
        <v>28</v>
      </c>
      <c r="G97" s="17"/>
      <c r="H97" s="22">
        <f>SUM(H95+H90+H84)</f>
        <v>0</v>
      </c>
    </row>
    <row r="98" spans="2:16" x14ac:dyDescent="0.25">
      <c r="B98" s="3"/>
      <c r="C98" s="3"/>
      <c r="D98" s="3"/>
      <c r="E98" s="3"/>
      <c r="F98" s="4"/>
      <c r="G98" s="3"/>
      <c r="H98" s="32"/>
    </row>
    <row r="99" spans="2:16" x14ac:dyDescent="0.25">
      <c r="B99" s="3"/>
      <c r="C99" s="3"/>
      <c r="D99" s="3"/>
      <c r="E99" s="3"/>
      <c r="F99" s="4"/>
      <c r="G99" s="3"/>
      <c r="H99" s="3"/>
    </row>
    <row r="100" spans="2:16" x14ac:dyDescent="0.25">
      <c r="B100" s="3"/>
      <c r="C100" s="3"/>
      <c r="D100" s="3"/>
      <c r="E100" s="3"/>
      <c r="F100" s="4"/>
      <c r="G100" s="3"/>
      <c r="H100" s="3"/>
    </row>
    <row r="101" spans="2:16" ht="15" customHeight="1" x14ac:dyDescent="0.25">
      <c r="B101" s="77"/>
      <c r="C101" s="80" t="s">
        <v>107</v>
      </c>
      <c r="D101" s="80"/>
      <c r="E101" s="77"/>
      <c r="F101" s="77"/>
      <c r="G101" s="77"/>
      <c r="H101" s="2"/>
      <c r="J101" s="77"/>
      <c r="K101" s="79" t="s">
        <v>107</v>
      </c>
      <c r="L101" s="79"/>
      <c r="M101" s="79"/>
      <c r="N101" s="77"/>
      <c r="O101" s="77"/>
      <c r="P101" s="2"/>
    </row>
    <row r="102" spans="2:16" ht="15" customHeight="1" x14ac:dyDescent="0.25">
      <c r="B102" s="3"/>
      <c r="C102" s="80"/>
      <c r="D102" s="80"/>
      <c r="E102" s="3"/>
      <c r="F102" s="4"/>
      <c r="G102" s="3"/>
      <c r="H102" s="3"/>
      <c r="J102" s="3"/>
      <c r="K102" s="79"/>
      <c r="L102" s="79"/>
      <c r="M102" s="79"/>
      <c r="N102" s="4"/>
      <c r="O102" s="3"/>
      <c r="P102" s="3"/>
    </row>
    <row r="103" spans="2:16" x14ac:dyDescent="0.25">
      <c r="B103" s="3" t="s">
        <v>1</v>
      </c>
      <c r="C103" s="3"/>
      <c r="D103" s="82" t="s">
        <v>2</v>
      </c>
      <c r="E103" s="3"/>
      <c r="F103" s="4"/>
      <c r="G103" s="3"/>
      <c r="H103" s="2"/>
      <c r="J103" s="3" t="s">
        <v>1</v>
      </c>
      <c r="K103" s="3"/>
      <c r="L103" s="82" t="s">
        <v>2</v>
      </c>
      <c r="M103" s="3"/>
      <c r="N103" s="4" t="s">
        <v>110</v>
      </c>
      <c r="O103" s="3"/>
      <c r="P103" s="2"/>
    </row>
    <row r="104" spans="2:16" x14ac:dyDescent="0.25">
      <c r="B104" s="5">
        <f>+'[1]IPV VIVIENDA'!A15</f>
        <v>6</v>
      </c>
      <c r="C104" s="5"/>
      <c r="D104" s="81" t="str">
        <f>+'[1]IPV VIVIENDA'!C15</f>
        <v>m3</v>
      </c>
      <c r="E104" s="5"/>
      <c r="F104" s="4"/>
      <c r="G104" s="3"/>
      <c r="H104" s="3"/>
      <c r="J104" s="96" t="s">
        <v>108</v>
      </c>
      <c r="K104" s="5"/>
      <c r="L104" s="81" t="s">
        <v>109</v>
      </c>
      <c r="M104" s="5"/>
      <c r="N104" s="4"/>
      <c r="O104" s="3"/>
      <c r="P104" s="3"/>
    </row>
    <row r="105" spans="2:16" x14ac:dyDescent="0.25">
      <c r="B105" s="3"/>
      <c r="C105" s="3"/>
      <c r="D105" s="3"/>
      <c r="E105" s="3"/>
      <c r="F105" s="4"/>
      <c r="G105" s="3"/>
      <c r="H105" s="3"/>
      <c r="J105" s="3"/>
      <c r="K105" s="3"/>
      <c r="L105" s="3"/>
      <c r="M105" s="3"/>
      <c r="N105" s="4"/>
      <c r="O105" s="3"/>
      <c r="P105" s="3"/>
    </row>
    <row r="106" spans="2:16" x14ac:dyDescent="0.25">
      <c r="B106" s="6" t="s">
        <v>4</v>
      </c>
      <c r="C106" s="6" t="s">
        <v>5</v>
      </c>
      <c r="D106" s="6" t="s">
        <v>6</v>
      </c>
      <c r="E106" s="7"/>
      <c r="F106" s="8" t="s">
        <v>7</v>
      </c>
      <c r="G106" s="9" t="s">
        <v>8</v>
      </c>
      <c r="H106" s="9" t="s">
        <v>9</v>
      </c>
      <c r="J106" s="6" t="s">
        <v>4</v>
      </c>
      <c r="K106" s="6" t="s">
        <v>5</v>
      </c>
      <c r="L106" s="6" t="s">
        <v>6</v>
      </c>
      <c r="M106" s="7"/>
      <c r="N106" s="8" t="s">
        <v>7</v>
      </c>
      <c r="O106" s="9" t="s">
        <v>8</v>
      </c>
      <c r="P106" s="9" t="s">
        <v>9</v>
      </c>
    </row>
    <row r="107" spans="2:16" x14ac:dyDescent="0.25">
      <c r="B107" s="6"/>
      <c r="C107" s="6"/>
      <c r="D107" s="6"/>
      <c r="E107" s="7"/>
      <c r="F107" s="8"/>
      <c r="G107" s="9"/>
      <c r="H107" s="9"/>
      <c r="J107" s="6"/>
      <c r="K107" s="6"/>
      <c r="L107" s="6"/>
      <c r="M107" s="7"/>
      <c r="N107" s="8"/>
      <c r="O107" s="9"/>
      <c r="P107" s="9"/>
    </row>
    <row r="108" spans="2:16" x14ac:dyDescent="0.25">
      <c r="B108" s="10" t="s">
        <v>10</v>
      </c>
      <c r="C108" s="11" t="s">
        <v>11</v>
      </c>
      <c r="D108" s="11"/>
      <c r="E108" s="11"/>
      <c r="F108" s="11"/>
      <c r="G108" s="11"/>
      <c r="H108" s="11"/>
      <c r="J108" s="10" t="s">
        <v>10</v>
      </c>
      <c r="K108" s="11" t="s">
        <v>11</v>
      </c>
      <c r="L108" s="11"/>
      <c r="M108" s="11"/>
      <c r="N108" s="11"/>
      <c r="O108" s="11"/>
      <c r="P108" s="11"/>
    </row>
    <row r="109" spans="2:16" x14ac:dyDescent="0.25">
      <c r="B109" s="10">
        <v>1</v>
      </c>
      <c r="C109" s="12" t="s">
        <v>12</v>
      </c>
      <c r="D109" s="10" t="s">
        <v>13</v>
      </c>
      <c r="E109" s="10"/>
      <c r="F109" s="13">
        <f>SUM(F122:F124)</f>
        <v>0</v>
      </c>
      <c r="G109" s="14">
        <f>0.05*H125</f>
        <v>0</v>
      </c>
      <c r="H109" s="14">
        <f>F109*G109</f>
        <v>0</v>
      </c>
      <c r="J109" s="10">
        <v>1</v>
      </c>
      <c r="K109" s="12" t="s">
        <v>12</v>
      </c>
      <c r="L109" s="10" t="s">
        <v>13</v>
      </c>
      <c r="M109" s="10"/>
      <c r="N109" s="13"/>
      <c r="O109" s="14">
        <f>0.05*P125</f>
        <v>0</v>
      </c>
      <c r="P109" s="14">
        <f>N109*O109</f>
        <v>0</v>
      </c>
    </row>
    <row r="110" spans="2:16" x14ac:dyDescent="0.25">
      <c r="B110" s="10"/>
      <c r="C110" s="12"/>
      <c r="D110" s="12"/>
      <c r="E110" s="12"/>
      <c r="F110" s="11" t="s">
        <v>14</v>
      </c>
      <c r="G110" s="11"/>
      <c r="H110" s="15">
        <f>H109</f>
        <v>0</v>
      </c>
      <c r="J110" s="10"/>
      <c r="K110" s="12"/>
      <c r="L110" s="12"/>
      <c r="M110" s="12"/>
      <c r="N110" s="11" t="s">
        <v>14</v>
      </c>
      <c r="O110" s="11"/>
      <c r="P110" s="15">
        <f>P109</f>
        <v>0</v>
      </c>
    </row>
    <row r="111" spans="2:16" x14ac:dyDescent="0.25">
      <c r="B111" s="10" t="s">
        <v>15</v>
      </c>
      <c r="C111" s="11" t="s">
        <v>29</v>
      </c>
      <c r="D111" s="11"/>
      <c r="E111" s="11"/>
      <c r="F111" s="11"/>
      <c r="G111" s="11"/>
      <c r="H111" s="11"/>
      <c r="J111" s="10" t="s">
        <v>15</v>
      </c>
      <c r="K111" s="11" t="s">
        <v>29</v>
      </c>
      <c r="L111" s="11"/>
      <c r="M111" s="11"/>
      <c r="N111" s="11"/>
      <c r="O111" s="11"/>
      <c r="P111" s="11"/>
    </row>
    <row r="112" spans="2:16" x14ac:dyDescent="0.25">
      <c r="B112" s="10"/>
      <c r="C112" s="26"/>
      <c r="D112" s="10"/>
      <c r="E112" s="10"/>
      <c r="F112" s="27"/>
      <c r="G112" s="28"/>
      <c r="H112" s="30"/>
      <c r="J112" s="10"/>
      <c r="K112" s="26" t="s">
        <v>37</v>
      </c>
      <c r="L112" s="10">
        <v>0.3</v>
      </c>
      <c r="M112" s="10"/>
      <c r="N112" s="27">
        <v>0.3</v>
      </c>
      <c r="O112" s="28">
        <f>O118</f>
        <v>0</v>
      </c>
      <c r="P112" s="30">
        <f>N112*O112</f>
        <v>0</v>
      </c>
    </row>
    <row r="113" spans="2:16" x14ac:dyDescent="0.25">
      <c r="B113" s="10"/>
      <c r="C113" s="26"/>
      <c r="D113" s="10"/>
      <c r="E113" s="10"/>
      <c r="F113" s="27"/>
      <c r="G113" s="28"/>
      <c r="H113" s="30"/>
      <c r="J113" s="10"/>
      <c r="K113" s="26" t="s">
        <v>38</v>
      </c>
      <c r="L113" s="10">
        <v>75</v>
      </c>
      <c r="M113" s="10"/>
      <c r="N113" s="27"/>
      <c r="O113" s="28">
        <f>O119</f>
        <v>0</v>
      </c>
      <c r="P113" s="30">
        <f>N113*O113</f>
        <v>0</v>
      </c>
    </row>
    <row r="114" spans="2:16" x14ac:dyDescent="0.25">
      <c r="B114" s="10"/>
      <c r="C114" s="26"/>
      <c r="D114" s="26"/>
      <c r="E114" s="26"/>
      <c r="F114" s="26"/>
      <c r="G114" s="26"/>
      <c r="H114" s="26"/>
      <c r="J114" s="10"/>
      <c r="K114" s="26"/>
      <c r="L114" s="26"/>
      <c r="M114" s="26"/>
      <c r="N114" s="26"/>
      <c r="O114" s="26"/>
      <c r="P114" s="26"/>
    </row>
    <row r="115" spans="2:16" x14ac:dyDescent="0.25">
      <c r="B115" s="33"/>
      <c r="C115" s="26" t="s">
        <v>31</v>
      </c>
      <c r="D115" s="10">
        <v>250</v>
      </c>
      <c r="E115" s="10"/>
      <c r="F115" s="13">
        <v>300</v>
      </c>
      <c r="G115" s="14">
        <f>M19</f>
        <v>0</v>
      </c>
      <c r="H115" s="14">
        <f>F115*G115</f>
        <v>0</v>
      </c>
      <c r="J115" s="33"/>
      <c r="K115" s="26"/>
      <c r="L115" s="10"/>
      <c r="M115" s="10"/>
      <c r="N115" s="13"/>
      <c r="O115" s="14"/>
      <c r="P115" s="14"/>
    </row>
    <row r="116" spans="2:16" x14ac:dyDescent="0.25">
      <c r="B116" s="33"/>
      <c r="C116" s="26" t="s">
        <v>33</v>
      </c>
      <c r="D116" s="10">
        <v>0.6</v>
      </c>
      <c r="E116" s="10"/>
      <c r="F116" s="13">
        <v>0.5</v>
      </c>
      <c r="G116" s="14">
        <f>M20</f>
        <v>0</v>
      </c>
      <c r="H116" s="14">
        <f t="shared" ref="H116:H119" si="6">F116*G116</f>
        <v>0</v>
      </c>
      <c r="J116" s="33"/>
      <c r="K116" s="26"/>
      <c r="L116" s="10"/>
      <c r="M116" s="10"/>
      <c r="N116" s="13"/>
      <c r="O116" s="14"/>
      <c r="P116" s="14"/>
    </row>
    <row r="117" spans="2:16" x14ac:dyDescent="0.25">
      <c r="B117" s="33"/>
      <c r="C117" s="26" t="s">
        <v>35</v>
      </c>
      <c r="D117" s="10">
        <v>0.8</v>
      </c>
      <c r="E117" s="10"/>
      <c r="F117" s="13">
        <v>0.9</v>
      </c>
      <c r="G117" s="14">
        <f>M22</f>
        <v>0</v>
      </c>
      <c r="H117" s="14">
        <f t="shared" si="6"/>
        <v>0</v>
      </c>
      <c r="J117" s="33"/>
      <c r="K117" s="26"/>
      <c r="L117" s="10"/>
      <c r="M117" s="10"/>
      <c r="N117" s="13"/>
      <c r="O117" s="14"/>
      <c r="P117" s="14"/>
    </row>
    <row r="118" spans="2:16" x14ac:dyDescent="0.25">
      <c r="B118" s="33"/>
      <c r="C118" s="26" t="s">
        <v>37</v>
      </c>
      <c r="D118" s="10">
        <v>0</v>
      </c>
      <c r="E118" s="10"/>
      <c r="F118" s="13">
        <v>0.3</v>
      </c>
      <c r="G118" s="14">
        <f>M30</f>
        <v>0</v>
      </c>
      <c r="H118" s="14">
        <f t="shared" si="6"/>
        <v>0</v>
      </c>
      <c r="J118" s="33"/>
      <c r="K118" s="26"/>
      <c r="L118" s="10"/>
      <c r="M118" s="10"/>
      <c r="N118" s="13"/>
      <c r="O118" s="14"/>
      <c r="P118" s="14"/>
    </row>
    <row r="119" spans="2:16" x14ac:dyDescent="0.25">
      <c r="B119" s="33"/>
      <c r="C119" s="26" t="s">
        <v>38</v>
      </c>
      <c r="D119" s="10">
        <v>0</v>
      </c>
      <c r="E119" s="10"/>
      <c r="F119" s="13">
        <v>17</v>
      </c>
      <c r="G119" s="14">
        <f>F31</f>
        <v>0</v>
      </c>
      <c r="H119" s="14">
        <f t="shared" si="6"/>
        <v>0</v>
      </c>
      <c r="J119" s="33"/>
      <c r="K119" s="26"/>
      <c r="L119" s="10"/>
      <c r="M119" s="10"/>
      <c r="N119" s="13"/>
      <c r="O119" s="14"/>
      <c r="P119" s="14"/>
    </row>
    <row r="120" spans="2:16" x14ac:dyDescent="0.25">
      <c r="B120" s="10"/>
      <c r="C120" s="12"/>
      <c r="D120" s="12"/>
      <c r="E120" s="12"/>
      <c r="F120" s="11" t="s">
        <v>20</v>
      </c>
      <c r="G120" s="11"/>
      <c r="H120" s="14">
        <f>SUM(H112:H119)</f>
        <v>0</v>
      </c>
      <c r="J120" s="10"/>
      <c r="K120" s="12"/>
      <c r="L120" s="12"/>
      <c r="M120" s="12"/>
      <c r="N120" s="11" t="s">
        <v>20</v>
      </c>
      <c r="O120" s="11"/>
      <c r="P120" s="14">
        <f>SUM(P112:P119)</f>
        <v>0</v>
      </c>
    </row>
    <row r="121" spans="2:16" x14ac:dyDescent="0.25">
      <c r="B121" s="10" t="s">
        <v>21</v>
      </c>
      <c r="C121" s="11" t="s">
        <v>22</v>
      </c>
      <c r="D121" s="11"/>
      <c r="E121" s="11"/>
      <c r="F121" s="11"/>
      <c r="G121" s="11"/>
      <c r="H121" s="11"/>
      <c r="J121" s="10" t="s">
        <v>21</v>
      </c>
      <c r="K121" s="11" t="s">
        <v>22</v>
      </c>
      <c r="L121" s="11"/>
      <c r="M121" s="11"/>
      <c r="N121" s="11"/>
      <c r="O121" s="11"/>
      <c r="P121" s="11"/>
    </row>
    <row r="122" spans="2:16" x14ac:dyDescent="0.25">
      <c r="B122" s="10">
        <v>1</v>
      </c>
      <c r="C122" s="12" t="s">
        <v>23</v>
      </c>
      <c r="D122" s="10" t="s">
        <v>30</v>
      </c>
      <c r="E122" s="10"/>
      <c r="F122" s="13"/>
      <c r="G122" s="14">
        <f>M11</f>
        <v>0</v>
      </c>
      <c r="H122" s="14">
        <f>F122*G122</f>
        <v>0</v>
      </c>
      <c r="J122" s="10">
        <v>1</v>
      </c>
      <c r="K122" s="12" t="s">
        <v>23</v>
      </c>
      <c r="L122" s="10">
        <v>0</v>
      </c>
      <c r="M122" s="10"/>
      <c r="N122" s="13"/>
      <c r="O122" s="14">
        <f>U11</f>
        <v>0</v>
      </c>
      <c r="P122" s="14">
        <f>N122*O122</f>
        <v>0</v>
      </c>
    </row>
    <row r="123" spans="2:16" x14ac:dyDescent="0.25">
      <c r="B123" s="10">
        <v>2</v>
      </c>
      <c r="C123" s="12" t="s">
        <v>24</v>
      </c>
      <c r="D123" s="10">
        <v>0.98</v>
      </c>
      <c r="E123" s="10"/>
      <c r="F123" s="13">
        <f>E123*D123</f>
        <v>0</v>
      </c>
      <c r="G123" s="14">
        <v>23516.53</v>
      </c>
      <c r="H123" s="14">
        <f t="shared" ref="H123:H124" si="7">F123*G123</f>
        <v>0</v>
      </c>
      <c r="J123" s="10">
        <v>2</v>
      </c>
      <c r="K123" s="12" t="s">
        <v>24</v>
      </c>
      <c r="L123" s="10">
        <v>14.39</v>
      </c>
      <c r="M123" s="10"/>
      <c r="N123" s="13">
        <f>M123*L123</f>
        <v>0</v>
      </c>
      <c r="O123" s="14">
        <v>23516.53</v>
      </c>
      <c r="P123" s="14">
        <f t="shared" ref="P123:P124" si="8">N123*O123</f>
        <v>0</v>
      </c>
    </row>
    <row r="124" spans="2:16" x14ac:dyDescent="0.25">
      <c r="B124" s="10">
        <v>3</v>
      </c>
      <c r="C124" s="12" t="s">
        <v>25</v>
      </c>
      <c r="D124" s="10">
        <v>3.67</v>
      </c>
      <c r="E124" s="10"/>
      <c r="F124" s="13">
        <f>E124*D124</f>
        <v>0</v>
      </c>
      <c r="G124" s="14">
        <v>23516.53</v>
      </c>
      <c r="H124" s="14">
        <f t="shared" si="7"/>
        <v>0</v>
      </c>
      <c r="J124" s="10">
        <v>3</v>
      </c>
      <c r="K124" s="12" t="s">
        <v>25</v>
      </c>
      <c r="L124" s="10">
        <v>0</v>
      </c>
      <c r="M124" s="10"/>
      <c r="N124" s="13">
        <f>M124*L124</f>
        <v>0</v>
      </c>
      <c r="O124" s="14">
        <v>23516.53</v>
      </c>
      <c r="P124" s="14">
        <f t="shared" si="8"/>
        <v>0</v>
      </c>
    </row>
    <row r="125" spans="2:16" x14ac:dyDescent="0.25">
      <c r="B125" s="10"/>
      <c r="C125" s="12"/>
      <c r="D125" s="12"/>
      <c r="E125" s="12"/>
      <c r="F125" s="11" t="s">
        <v>26</v>
      </c>
      <c r="G125" s="11"/>
      <c r="H125" s="15">
        <f>SUM(H122:H124)</f>
        <v>0</v>
      </c>
      <c r="J125" s="10"/>
      <c r="K125" s="12"/>
      <c r="L125" s="12"/>
      <c r="M125" s="12"/>
      <c r="N125" s="11" t="s">
        <v>26</v>
      </c>
      <c r="O125" s="11"/>
      <c r="P125" s="15">
        <f>SUM(P122:P124)</f>
        <v>0</v>
      </c>
    </row>
    <row r="126" spans="2:16" ht="15.75" thickBot="1" x14ac:dyDescent="0.3">
      <c r="B126" s="3"/>
      <c r="C126" s="3"/>
      <c r="D126" s="3"/>
      <c r="E126" s="3"/>
      <c r="F126" s="4"/>
      <c r="G126" s="3"/>
      <c r="H126" s="3"/>
      <c r="J126" s="3"/>
      <c r="K126" s="3"/>
      <c r="L126" s="3"/>
      <c r="M126" s="3"/>
      <c r="N126" s="4"/>
      <c r="O126" s="3"/>
      <c r="P126" s="3"/>
    </row>
    <row r="127" spans="2:16" ht="15.75" thickBot="1" x14ac:dyDescent="0.3">
      <c r="B127" s="16"/>
      <c r="C127" s="17" t="s">
        <v>27</v>
      </c>
      <c r="D127" s="17"/>
      <c r="E127" s="17"/>
      <c r="F127" s="18" t="s">
        <v>28</v>
      </c>
      <c r="G127" s="17"/>
      <c r="H127" s="22">
        <f>H125+H120+H110</f>
        <v>0</v>
      </c>
      <c r="J127" s="16"/>
      <c r="K127" s="17" t="s">
        <v>27</v>
      </c>
      <c r="L127" s="17"/>
      <c r="M127" s="17"/>
      <c r="N127" s="18" t="s">
        <v>28</v>
      </c>
      <c r="O127" s="17"/>
      <c r="P127" s="22">
        <f>P125+P120+P110</f>
        <v>0</v>
      </c>
    </row>
    <row r="128" spans="2:16" x14ac:dyDescent="0.25">
      <c r="B128" s="3"/>
      <c r="C128" s="3"/>
      <c r="D128" s="3"/>
      <c r="E128" s="3"/>
      <c r="F128" s="4"/>
      <c r="G128" s="3"/>
      <c r="H128" s="3"/>
    </row>
    <row r="129" spans="2:8" x14ac:dyDescent="0.25">
      <c r="B129" s="77"/>
      <c r="C129" s="98" t="s">
        <v>111</v>
      </c>
      <c r="D129" s="98"/>
      <c r="E129" s="77"/>
      <c r="F129" s="77"/>
      <c r="G129" s="77"/>
      <c r="H129" s="2"/>
    </row>
    <row r="130" spans="2:8" x14ac:dyDescent="0.25">
      <c r="B130" s="3"/>
      <c r="C130" s="98"/>
      <c r="D130" s="98"/>
      <c r="E130" s="3"/>
      <c r="F130" s="4"/>
      <c r="G130" s="3"/>
      <c r="H130" s="3"/>
    </row>
    <row r="131" spans="2:8" x14ac:dyDescent="0.25">
      <c r="B131" s="3" t="s">
        <v>1</v>
      </c>
      <c r="C131" s="3"/>
      <c r="D131" s="3" t="s">
        <v>2</v>
      </c>
      <c r="E131" s="3"/>
      <c r="F131" s="4"/>
      <c r="G131" s="3"/>
      <c r="H131" s="2"/>
    </row>
    <row r="132" spans="2:8" x14ac:dyDescent="0.25">
      <c r="B132" s="5">
        <f>+'[1]IPV VIVIENDA'!A16</f>
        <v>7</v>
      </c>
      <c r="C132" s="5"/>
      <c r="D132" s="5" t="str">
        <f>+'[1]IPV VIVIENDA'!C16</f>
        <v>m3</v>
      </c>
      <c r="E132" s="5"/>
      <c r="F132" s="4"/>
      <c r="G132" s="3"/>
      <c r="H132" s="3"/>
    </row>
    <row r="133" spans="2:8" x14ac:dyDescent="0.25">
      <c r="B133" s="3"/>
      <c r="C133" s="3"/>
      <c r="D133" s="3"/>
      <c r="E133" s="3"/>
      <c r="F133" s="4"/>
      <c r="G133" s="3"/>
      <c r="H133" s="3"/>
    </row>
    <row r="134" spans="2:8" x14ac:dyDescent="0.25">
      <c r="B134" s="6" t="s">
        <v>4</v>
      </c>
      <c r="C134" s="6" t="s">
        <v>5</v>
      </c>
      <c r="D134" s="6" t="s">
        <v>6</v>
      </c>
      <c r="E134" s="7"/>
      <c r="F134" s="8" t="s">
        <v>7</v>
      </c>
      <c r="G134" s="9" t="s">
        <v>8</v>
      </c>
      <c r="H134" s="9" t="s">
        <v>9</v>
      </c>
    </row>
    <row r="135" spans="2:8" x14ac:dyDescent="0.25">
      <c r="B135" s="6"/>
      <c r="C135" s="6"/>
      <c r="D135" s="6"/>
      <c r="E135" s="7"/>
      <c r="F135" s="8"/>
      <c r="G135" s="9"/>
      <c r="H135" s="9"/>
    </row>
    <row r="136" spans="2:8" x14ac:dyDescent="0.25">
      <c r="B136" s="10" t="s">
        <v>10</v>
      </c>
      <c r="C136" s="11" t="s">
        <v>11</v>
      </c>
      <c r="D136" s="11"/>
      <c r="E136" s="11"/>
      <c r="F136" s="11"/>
      <c r="G136" s="11"/>
      <c r="H136" s="11"/>
    </row>
    <row r="137" spans="2:8" x14ac:dyDescent="0.25">
      <c r="B137" s="10">
        <v>1</v>
      </c>
      <c r="C137" s="12" t="s">
        <v>12</v>
      </c>
      <c r="D137" s="10" t="s">
        <v>13</v>
      </c>
      <c r="E137" s="10"/>
      <c r="F137" s="13">
        <f>SUM(F153:F155)</f>
        <v>21</v>
      </c>
      <c r="G137" s="14">
        <f>0.05*H156</f>
        <v>0</v>
      </c>
      <c r="H137" s="14">
        <f>F137*G137</f>
        <v>0</v>
      </c>
    </row>
    <row r="138" spans="2:8" x14ac:dyDescent="0.25">
      <c r="B138" s="10"/>
      <c r="C138" s="12"/>
      <c r="D138" s="12"/>
      <c r="E138" s="12"/>
      <c r="F138" s="11" t="s">
        <v>14</v>
      </c>
      <c r="G138" s="11"/>
      <c r="H138" s="14">
        <f>H137</f>
        <v>0</v>
      </c>
    </row>
    <row r="139" spans="2:8" x14ac:dyDescent="0.25">
      <c r="B139" s="10" t="s">
        <v>15</v>
      </c>
      <c r="C139" s="11" t="s">
        <v>29</v>
      </c>
      <c r="D139" s="11"/>
      <c r="E139" s="11"/>
      <c r="F139" s="11"/>
      <c r="G139" s="11"/>
      <c r="H139" s="11"/>
    </row>
    <row r="140" spans="2:8" x14ac:dyDescent="0.25">
      <c r="B140" s="10"/>
      <c r="C140" s="26" t="s">
        <v>37</v>
      </c>
      <c r="D140" s="10" t="s">
        <v>32</v>
      </c>
      <c r="E140" s="10"/>
      <c r="F140" s="27">
        <v>0.3</v>
      </c>
      <c r="G140" s="34">
        <f>S30</f>
        <v>0</v>
      </c>
      <c r="H140" s="34">
        <f>F140*G140</f>
        <v>0</v>
      </c>
    </row>
    <row r="141" spans="2:8" x14ac:dyDescent="0.25">
      <c r="B141" s="10"/>
      <c r="C141" s="26" t="s">
        <v>38</v>
      </c>
      <c r="D141" s="10" t="s">
        <v>32</v>
      </c>
      <c r="E141" s="10"/>
      <c r="F141" s="27">
        <v>75</v>
      </c>
      <c r="G141" s="34">
        <f>L31</f>
        <v>0</v>
      </c>
      <c r="H141" s="34">
        <f>F141*G141</f>
        <v>0</v>
      </c>
    </row>
    <row r="142" spans="2:8" x14ac:dyDescent="0.25">
      <c r="B142" s="10"/>
      <c r="C142" s="26"/>
      <c r="D142" s="10"/>
      <c r="E142" s="10"/>
      <c r="F142" s="27"/>
      <c r="G142" s="27"/>
      <c r="H142" s="27"/>
    </row>
    <row r="143" spans="2:8" x14ac:dyDescent="0.25">
      <c r="B143" s="10"/>
      <c r="C143" s="26" t="s">
        <v>37</v>
      </c>
      <c r="D143" s="10" t="s">
        <v>32</v>
      </c>
      <c r="E143" s="10"/>
      <c r="F143" s="27">
        <v>0.2</v>
      </c>
      <c r="G143" s="34">
        <f>S30</f>
        <v>0</v>
      </c>
      <c r="H143" s="34">
        <f>F143*G143</f>
        <v>0</v>
      </c>
    </row>
    <row r="144" spans="2:8" x14ac:dyDescent="0.25">
      <c r="B144" s="10"/>
      <c r="C144" s="12" t="s">
        <v>16</v>
      </c>
      <c r="D144" s="10" t="s">
        <v>17</v>
      </c>
      <c r="E144" s="10"/>
      <c r="F144" s="27">
        <v>1</v>
      </c>
      <c r="G144" s="34">
        <f>S24</f>
        <v>0</v>
      </c>
      <c r="H144" s="34">
        <f t="shared" ref="H144:H146" si="9">F144*G144</f>
        <v>0</v>
      </c>
    </row>
    <row r="145" spans="2:8" x14ac:dyDescent="0.25">
      <c r="B145" s="10"/>
      <c r="C145" s="12" t="s">
        <v>18</v>
      </c>
      <c r="D145" s="10" t="s">
        <v>32</v>
      </c>
      <c r="E145" s="10"/>
      <c r="F145" s="27">
        <v>2.75</v>
      </c>
      <c r="G145" s="34">
        <f>S29</f>
        <v>0</v>
      </c>
      <c r="H145" s="34">
        <f t="shared" si="9"/>
        <v>0</v>
      </c>
    </row>
    <row r="146" spans="2:8" x14ac:dyDescent="0.25">
      <c r="B146" s="33"/>
      <c r="C146" s="12" t="s">
        <v>39</v>
      </c>
      <c r="D146" s="10" t="s">
        <v>40</v>
      </c>
      <c r="E146" s="10"/>
      <c r="F146" s="13">
        <v>2.0499999999999998</v>
      </c>
      <c r="G146" s="35">
        <f>S26</f>
        <v>0</v>
      </c>
      <c r="H146" s="34">
        <f t="shared" si="9"/>
        <v>0</v>
      </c>
    </row>
    <row r="147" spans="2:8" x14ac:dyDescent="0.25">
      <c r="B147" s="33"/>
      <c r="C147" s="12"/>
      <c r="D147" s="10"/>
      <c r="E147" s="10"/>
      <c r="F147" s="13"/>
      <c r="G147" s="14"/>
      <c r="H147" s="35"/>
    </row>
    <row r="148" spans="2:8" x14ac:dyDescent="0.25">
      <c r="B148" s="33"/>
      <c r="C148" s="26" t="s">
        <v>31</v>
      </c>
      <c r="D148" s="10" t="s">
        <v>32</v>
      </c>
      <c r="E148" s="10"/>
      <c r="F148" s="13">
        <v>1.05</v>
      </c>
      <c r="G148" s="14">
        <v>22.5</v>
      </c>
      <c r="H148" s="35">
        <f>F148*G148</f>
        <v>23.625</v>
      </c>
    </row>
    <row r="149" spans="2:8" x14ac:dyDescent="0.25">
      <c r="B149" s="33"/>
      <c r="C149" s="26" t="s">
        <v>33</v>
      </c>
      <c r="D149" s="10" t="s">
        <v>34</v>
      </c>
      <c r="E149" s="10"/>
      <c r="F149" s="13">
        <v>0.8</v>
      </c>
      <c r="G149" s="14">
        <f>S20</f>
        <v>0</v>
      </c>
      <c r="H149" s="35">
        <f t="shared" ref="H149:H150" si="10">F149*G149</f>
        <v>0</v>
      </c>
    </row>
    <row r="150" spans="2:8" x14ac:dyDescent="0.25">
      <c r="B150" s="33"/>
      <c r="C150" s="26" t="s">
        <v>35</v>
      </c>
      <c r="D150" s="10" t="s">
        <v>34</v>
      </c>
      <c r="E150" s="10"/>
      <c r="F150" s="13">
        <v>0.6</v>
      </c>
      <c r="G150" s="14">
        <f>S22</f>
        <v>0</v>
      </c>
      <c r="H150" s="35">
        <f t="shared" si="10"/>
        <v>0</v>
      </c>
    </row>
    <row r="151" spans="2:8" x14ac:dyDescent="0.25">
      <c r="B151" s="10"/>
      <c r="C151" s="12"/>
      <c r="D151" s="12"/>
      <c r="E151" s="12"/>
      <c r="F151" s="11" t="s">
        <v>20</v>
      </c>
      <c r="G151" s="11"/>
      <c r="H151" s="14">
        <f>(H140+H141+H143+H144+H145+H146+H148+H149+H150)</f>
        <v>23.625</v>
      </c>
    </row>
    <row r="152" spans="2:8" x14ac:dyDescent="0.25">
      <c r="B152" s="10" t="s">
        <v>21</v>
      </c>
      <c r="C152" s="11" t="s">
        <v>22</v>
      </c>
      <c r="D152" s="11"/>
      <c r="E152" s="11"/>
      <c r="F152" s="11"/>
      <c r="G152" s="11"/>
      <c r="H152" s="11"/>
    </row>
    <row r="153" spans="2:8" x14ac:dyDescent="0.25">
      <c r="B153" s="10">
        <v>1</v>
      </c>
      <c r="C153" s="12" t="s">
        <v>23</v>
      </c>
      <c r="D153" s="10" t="s">
        <v>30</v>
      </c>
      <c r="E153" s="10"/>
      <c r="F153" s="13">
        <v>1</v>
      </c>
      <c r="G153" s="14">
        <f>S11</f>
        <v>0</v>
      </c>
      <c r="H153" s="14">
        <f>F153*G153</f>
        <v>0</v>
      </c>
    </row>
    <row r="154" spans="2:8" x14ac:dyDescent="0.25">
      <c r="B154" s="10">
        <v>2</v>
      </c>
      <c r="C154" s="12" t="s">
        <v>24</v>
      </c>
      <c r="D154" s="10" t="s">
        <v>30</v>
      </c>
      <c r="E154" s="10"/>
      <c r="F154" s="13">
        <v>10</v>
      </c>
      <c r="G154" s="14">
        <f>S12</f>
        <v>0</v>
      </c>
      <c r="H154" s="14">
        <f t="shared" ref="H154:H155" si="11">F154*G154</f>
        <v>0</v>
      </c>
    </row>
    <row r="155" spans="2:8" x14ac:dyDescent="0.25">
      <c r="B155" s="10">
        <v>3</v>
      </c>
      <c r="C155" s="12" t="s">
        <v>25</v>
      </c>
      <c r="D155" s="10" t="s">
        <v>30</v>
      </c>
      <c r="E155" s="10"/>
      <c r="F155" s="13">
        <v>10</v>
      </c>
      <c r="G155" s="14">
        <f>S14</f>
        <v>0</v>
      </c>
      <c r="H155" s="14">
        <f t="shared" si="11"/>
        <v>0</v>
      </c>
    </row>
    <row r="156" spans="2:8" x14ac:dyDescent="0.25">
      <c r="B156" s="10"/>
      <c r="C156" s="12"/>
      <c r="D156" s="12"/>
      <c r="E156" s="12"/>
      <c r="F156" s="11" t="s">
        <v>26</v>
      </c>
      <c r="G156" s="11"/>
      <c r="H156" s="15">
        <f>SUM(H153:H155)</f>
        <v>0</v>
      </c>
    </row>
    <row r="157" spans="2:8" ht="15.75" thickBot="1" x14ac:dyDescent="0.3">
      <c r="B157" s="3"/>
      <c r="C157" s="3"/>
      <c r="D157" s="3"/>
      <c r="E157" s="3"/>
      <c r="F157" s="4"/>
      <c r="G157" s="3"/>
      <c r="H157" s="3"/>
    </row>
    <row r="158" spans="2:8" ht="15.75" thickBot="1" x14ac:dyDescent="0.3">
      <c r="B158" s="16"/>
      <c r="C158" s="17" t="s">
        <v>27</v>
      </c>
      <c r="D158" s="17"/>
      <c r="E158" s="17"/>
      <c r="F158" s="18" t="s">
        <v>28</v>
      </c>
      <c r="G158" s="17"/>
      <c r="H158" s="22">
        <f>H156+H151+H138</f>
        <v>23.625</v>
      </c>
    </row>
    <row r="159" spans="2:8" x14ac:dyDescent="0.25">
      <c r="B159" s="3"/>
      <c r="C159" s="3"/>
      <c r="D159" s="3"/>
      <c r="E159" s="3"/>
      <c r="F159" s="4"/>
      <c r="G159" s="3"/>
      <c r="H159" s="3"/>
    </row>
    <row r="160" spans="2:8" x14ac:dyDescent="0.25">
      <c r="B160" s="3"/>
      <c r="C160" s="3"/>
      <c r="D160" s="3"/>
      <c r="E160" s="3"/>
      <c r="F160" s="4"/>
      <c r="G160" s="3"/>
      <c r="H160" s="3"/>
    </row>
    <row r="161" spans="2:8" x14ac:dyDescent="0.25">
      <c r="B161" s="77"/>
      <c r="C161" s="99" t="s">
        <v>112</v>
      </c>
      <c r="D161" s="99"/>
      <c r="E161" s="77"/>
      <c r="F161" s="77"/>
      <c r="G161" s="77"/>
      <c r="H161" s="2"/>
    </row>
    <row r="162" spans="2:8" x14ac:dyDescent="0.25">
      <c r="B162" s="3"/>
      <c r="C162" s="99"/>
      <c r="D162" s="99"/>
      <c r="E162" s="3"/>
      <c r="F162" s="4"/>
      <c r="G162" s="3"/>
      <c r="H162" s="3"/>
    </row>
    <row r="163" spans="2:8" x14ac:dyDescent="0.25">
      <c r="B163" s="3" t="s">
        <v>1</v>
      </c>
      <c r="C163" s="3"/>
      <c r="D163" s="3" t="s">
        <v>2</v>
      </c>
      <c r="E163" s="3"/>
      <c r="F163" s="4"/>
      <c r="G163" s="3"/>
      <c r="H163" s="2"/>
    </row>
    <row r="164" spans="2:8" x14ac:dyDescent="0.25">
      <c r="B164" s="5">
        <f>+'[1]IPV VIVIENDA'!A17</f>
        <v>8</v>
      </c>
      <c r="C164" s="100"/>
      <c r="D164" s="5" t="str">
        <f>+'[1]IPV VIVIENDA'!C17</f>
        <v>m2</v>
      </c>
      <c r="E164" s="5"/>
      <c r="F164" s="4"/>
      <c r="G164" s="3"/>
      <c r="H164" s="3"/>
    </row>
    <row r="165" spans="2:8" x14ac:dyDescent="0.25">
      <c r="B165" s="3"/>
      <c r="C165" s="101"/>
      <c r="D165" s="3"/>
      <c r="E165" s="3"/>
      <c r="F165" s="4"/>
      <c r="G165" s="3"/>
      <c r="H165" s="3"/>
    </row>
    <row r="166" spans="2:8" x14ac:dyDescent="0.25">
      <c r="B166" s="6" t="s">
        <v>4</v>
      </c>
      <c r="C166" s="6" t="s">
        <v>5</v>
      </c>
      <c r="D166" s="6" t="s">
        <v>6</v>
      </c>
      <c r="E166" s="7"/>
      <c r="F166" s="8" t="s">
        <v>7</v>
      </c>
      <c r="G166" s="9" t="s">
        <v>8</v>
      </c>
      <c r="H166" s="9" t="s">
        <v>9</v>
      </c>
    </row>
    <row r="167" spans="2:8" x14ac:dyDescent="0.25">
      <c r="B167" s="6"/>
      <c r="C167" s="6"/>
      <c r="D167" s="6"/>
      <c r="E167" s="7"/>
      <c r="F167" s="8"/>
      <c r="G167" s="9"/>
      <c r="H167" s="9"/>
    </row>
    <row r="168" spans="2:8" x14ac:dyDescent="0.25">
      <c r="B168" s="10" t="s">
        <v>10</v>
      </c>
      <c r="C168" s="11" t="s">
        <v>11</v>
      </c>
      <c r="D168" s="11"/>
      <c r="E168" s="11"/>
      <c r="F168" s="11"/>
      <c r="G168" s="11"/>
      <c r="H168" s="11"/>
    </row>
    <row r="169" spans="2:8" x14ac:dyDescent="0.25">
      <c r="B169" s="10">
        <v>1</v>
      </c>
      <c r="C169" s="12" t="s">
        <v>12</v>
      </c>
      <c r="D169" s="10" t="s">
        <v>13</v>
      </c>
      <c r="E169" s="10"/>
      <c r="F169" s="13">
        <f>SUM(F176:F178)</f>
        <v>1.05</v>
      </c>
      <c r="G169" s="14">
        <f>0.05*H179</f>
        <v>0</v>
      </c>
      <c r="H169" s="14">
        <f>G169*F169</f>
        <v>0</v>
      </c>
    </row>
    <row r="170" spans="2:8" x14ac:dyDescent="0.25">
      <c r="B170" s="10"/>
      <c r="C170" s="12"/>
      <c r="D170" s="12"/>
      <c r="E170" s="12"/>
      <c r="F170" s="11" t="s">
        <v>14</v>
      </c>
      <c r="G170" s="11"/>
      <c r="H170" s="15">
        <f>H169</f>
        <v>0</v>
      </c>
    </row>
    <row r="171" spans="2:8" x14ac:dyDescent="0.25">
      <c r="B171" s="10" t="s">
        <v>15</v>
      </c>
      <c r="C171" s="11" t="s">
        <v>29</v>
      </c>
      <c r="D171" s="11"/>
      <c r="E171" s="11"/>
      <c r="F171" s="11"/>
      <c r="G171" s="11"/>
      <c r="H171" s="11"/>
    </row>
    <row r="172" spans="2:8" x14ac:dyDescent="0.25">
      <c r="B172" s="10"/>
      <c r="C172" s="26"/>
      <c r="D172" s="26"/>
      <c r="E172" s="26"/>
      <c r="F172" s="26"/>
      <c r="G172" s="26"/>
      <c r="H172" s="26"/>
    </row>
    <row r="173" spans="2:8" x14ac:dyDescent="0.25">
      <c r="B173" s="33"/>
      <c r="C173" s="12"/>
      <c r="D173" s="10"/>
      <c r="E173" s="10"/>
      <c r="F173" s="13"/>
      <c r="G173" s="14"/>
      <c r="H173" s="14"/>
    </row>
    <row r="174" spans="2:8" x14ac:dyDescent="0.25">
      <c r="B174" s="10"/>
      <c r="C174" s="12"/>
      <c r="D174" s="12"/>
      <c r="E174" s="12"/>
      <c r="F174" s="11" t="s">
        <v>20</v>
      </c>
      <c r="G174" s="11"/>
      <c r="H174" s="14"/>
    </row>
    <row r="175" spans="2:8" x14ac:dyDescent="0.25">
      <c r="B175" s="10" t="s">
        <v>21</v>
      </c>
      <c r="C175" s="11" t="s">
        <v>22</v>
      </c>
      <c r="D175" s="11"/>
      <c r="E175" s="11"/>
      <c r="F175" s="11"/>
      <c r="G175" s="11"/>
      <c r="H175" s="11"/>
    </row>
    <row r="176" spans="2:8" x14ac:dyDescent="0.25">
      <c r="B176" s="10">
        <v>1</v>
      </c>
      <c r="C176" s="12" t="s">
        <v>23</v>
      </c>
      <c r="D176" s="10" t="s">
        <v>30</v>
      </c>
      <c r="E176" s="10"/>
      <c r="F176" s="13">
        <v>0.05</v>
      </c>
      <c r="G176" s="14">
        <f>M11</f>
        <v>0</v>
      </c>
      <c r="H176" s="14">
        <f>F176*G176</f>
        <v>0</v>
      </c>
    </row>
    <row r="177" spans="2:8" x14ac:dyDescent="0.25">
      <c r="B177" s="10">
        <v>2</v>
      </c>
      <c r="C177" s="12" t="s">
        <v>24</v>
      </c>
      <c r="D177" s="10" t="s">
        <v>30</v>
      </c>
      <c r="E177" s="10"/>
      <c r="F177" s="13">
        <v>0.5</v>
      </c>
      <c r="G177" s="14">
        <f>M12</f>
        <v>0</v>
      </c>
      <c r="H177" s="14">
        <f t="shared" ref="H177:H178" si="12">F177*G177</f>
        <v>0</v>
      </c>
    </row>
    <row r="178" spans="2:8" x14ac:dyDescent="0.25">
      <c r="B178" s="10">
        <v>3</v>
      </c>
      <c r="C178" s="12" t="s">
        <v>25</v>
      </c>
      <c r="D178" s="10" t="s">
        <v>30</v>
      </c>
      <c r="E178" s="10"/>
      <c r="F178" s="13">
        <v>0.5</v>
      </c>
      <c r="G178" s="14">
        <f>M14</f>
        <v>0</v>
      </c>
      <c r="H178" s="14">
        <f t="shared" si="12"/>
        <v>0</v>
      </c>
    </row>
    <row r="179" spans="2:8" x14ac:dyDescent="0.25">
      <c r="B179" s="10"/>
      <c r="C179" s="12"/>
      <c r="D179" s="12"/>
      <c r="E179" s="12"/>
      <c r="F179" s="11" t="s">
        <v>26</v>
      </c>
      <c r="G179" s="11"/>
      <c r="H179" s="15">
        <f>H176+H177+H178</f>
        <v>0</v>
      </c>
    </row>
    <row r="180" spans="2:8" ht="15.75" thickBot="1" x14ac:dyDescent="0.3">
      <c r="B180" s="3"/>
      <c r="C180" s="3"/>
      <c r="D180" s="3"/>
      <c r="E180" s="3"/>
      <c r="F180" s="4"/>
      <c r="G180" s="3"/>
      <c r="H180" s="3"/>
    </row>
    <row r="181" spans="2:8" ht="15.75" thickBot="1" x14ac:dyDescent="0.3">
      <c r="B181" s="16"/>
      <c r="C181" s="17" t="s">
        <v>27</v>
      </c>
      <c r="D181" s="17"/>
      <c r="E181" s="17"/>
      <c r="F181" s="18" t="s">
        <v>28</v>
      </c>
      <c r="G181" s="17"/>
      <c r="H181" s="22">
        <f>H170+H179</f>
        <v>0</v>
      </c>
    </row>
    <row r="182" spans="2:8" x14ac:dyDescent="0.25">
      <c r="B182" s="3"/>
      <c r="C182" s="3"/>
      <c r="D182" s="3"/>
      <c r="E182" s="3"/>
      <c r="F182" s="4"/>
      <c r="G182" s="3"/>
      <c r="H182" s="3"/>
    </row>
    <row r="183" spans="2:8" x14ac:dyDescent="0.25">
      <c r="B183" s="77"/>
      <c r="C183" s="97" t="s">
        <v>113</v>
      </c>
      <c r="D183" s="97"/>
      <c r="E183" s="77"/>
      <c r="F183" s="77"/>
      <c r="G183" s="77"/>
      <c r="H183" s="2"/>
    </row>
    <row r="184" spans="2:8" x14ac:dyDescent="0.25">
      <c r="B184" s="3"/>
      <c r="C184" s="97"/>
      <c r="D184" s="97"/>
      <c r="E184" s="3"/>
      <c r="F184" s="4"/>
      <c r="G184" s="3"/>
      <c r="H184" s="3"/>
    </row>
    <row r="185" spans="2:8" x14ac:dyDescent="0.25">
      <c r="B185" s="3" t="s">
        <v>1</v>
      </c>
      <c r="C185" s="3"/>
      <c r="D185" s="3" t="s">
        <v>2</v>
      </c>
      <c r="E185" s="3"/>
      <c r="F185" s="4"/>
      <c r="G185" s="3"/>
      <c r="H185" s="2"/>
    </row>
    <row r="186" spans="2:8" x14ac:dyDescent="0.25">
      <c r="B186" s="5">
        <f>+'[1]IPV VIVIENDA'!A18</f>
        <v>9</v>
      </c>
      <c r="C186" s="20"/>
      <c r="D186" s="5" t="str">
        <f>+'[1]IPV VIVIENDA'!C18</f>
        <v>m2</v>
      </c>
      <c r="E186" s="5"/>
      <c r="F186" s="4"/>
      <c r="G186" s="3"/>
      <c r="H186" s="3"/>
    </row>
    <row r="187" spans="2:8" x14ac:dyDescent="0.25">
      <c r="B187" s="3"/>
      <c r="C187" s="21"/>
      <c r="D187" s="3"/>
      <c r="E187" s="3"/>
      <c r="F187" s="4"/>
      <c r="G187" s="3"/>
      <c r="H187" s="3"/>
    </row>
    <row r="188" spans="2:8" x14ac:dyDescent="0.25">
      <c r="B188" s="6" t="s">
        <v>4</v>
      </c>
      <c r="C188" s="6" t="s">
        <v>5</v>
      </c>
      <c r="D188" s="6" t="s">
        <v>6</v>
      </c>
      <c r="E188" s="7"/>
      <c r="F188" s="8" t="s">
        <v>7</v>
      </c>
      <c r="G188" s="9" t="s">
        <v>8</v>
      </c>
      <c r="H188" s="9" t="s">
        <v>9</v>
      </c>
    </row>
    <row r="189" spans="2:8" x14ac:dyDescent="0.25">
      <c r="B189" s="6"/>
      <c r="C189" s="6"/>
      <c r="D189" s="6"/>
      <c r="E189" s="7"/>
      <c r="F189" s="8"/>
      <c r="G189" s="9"/>
      <c r="H189" s="9"/>
    </row>
    <row r="190" spans="2:8" x14ac:dyDescent="0.25">
      <c r="B190" s="10" t="s">
        <v>10</v>
      </c>
      <c r="C190" s="11" t="s">
        <v>11</v>
      </c>
      <c r="D190" s="11"/>
      <c r="E190" s="11"/>
      <c r="F190" s="11"/>
      <c r="G190" s="11"/>
      <c r="H190" s="11"/>
    </row>
    <row r="191" spans="2:8" x14ac:dyDescent="0.25">
      <c r="B191" s="10">
        <v>1</v>
      </c>
      <c r="C191" s="12" t="s">
        <v>12</v>
      </c>
      <c r="D191" s="10" t="s">
        <v>13</v>
      </c>
      <c r="E191" s="10"/>
      <c r="F191" s="13">
        <f>SUM(F199:F201)</f>
        <v>0.53</v>
      </c>
      <c r="G191" s="14">
        <f>0.05*H202</f>
        <v>0</v>
      </c>
      <c r="H191" s="14">
        <f>F191*G191</f>
        <v>0</v>
      </c>
    </row>
    <row r="192" spans="2:8" x14ac:dyDescent="0.25">
      <c r="B192" s="10"/>
      <c r="C192" s="12"/>
      <c r="D192" s="12"/>
      <c r="E192" s="12"/>
      <c r="F192" s="11" t="s">
        <v>14</v>
      </c>
      <c r="G192" s="11"/>
      <c r="H192" s="15">
        <f>H191</f>
        <v>0</v>
      </c>
    </row>
    <row r="193" spans="2:8" x14ac:dyDescent="0.25">
      <c r="B193" s="10" t="s">
        <v>15</v>
      </c>
      <c r="C193" s="11" t="s">
        <v>29</v>
      </c>
      <c r="D193" s="11"/>
      <c r="E193" s="11"/>
      <c r="F193" s="11"/>
      <c r="G193" s="11"/>
      <c r="H193" s="11"/>
    </row>
    <row r="194" spans="2:8" x14ac:dyDescent="0.25">
      <c r="B194" s="10"/>
      <c r="C194" s="26" t="s">
        <v>31</v>
      </c>
      <c r="D194" s="10" t="s">
        <v>32</v>
      </c>
      <c r="E194" s="10"/>
      <c r="F194" s="27">
        <v>25</v>
      </c>
      <c r="G194" s="36">
        <f>S19</f>
        <v>0</v>
      </c>
      <c r="H194" s="34">
        <f>F194*G194</f>
        <v>0</v>
      </c>
    </row>
    <row r="195" spans="2:8" x14ac:dyDescent="0.25">
      <c r="B195" s="10"/>
      <c r="C195" s="26" t="s">
        <v>33</v>
      </c>
      <c r="D195" s="10" t="s">
        <v>34</v>
      </c>
      <c r="E195" s="10"/>
      <c r="F195" s="13">
        <v>0.08</v>
      </c>
      <c r="G195" s="14">
        <f>S20</f>
        <v>0</v>
      </c>
      <c r="H195" s="34">
        <f t="shared" ref="H195:H196" si="13">F195*G195</f>
        <v>0</v>
      </c>
    </row>
    <row r="196" spans="2:8" x14ac:dyDescent="0.25">
      <c r="B196" s="10"/>
      <c r="C196" s="26" t="s">
        <v>35</v>
      </c>
      <c r="D196" s="10" t="s">
        <v>34</v>
      </c>
      <c r="E196" s="10"/>
      <c r="F196" s="13">
        <v>0.09</v>
      </c>
      <c r="G196" s="14">
        <f>S22</f>
        <v>0</v>
      </c>
      <c r="H196" s="34">
        <f t="shared" si="13"/>
        <v>0</v>
      </c>
    </row>
    <row r="197" spans="2:8" x14ac:dyDescent="0.25">
      <c r="B197" s="10"/>
      <c r="C197" s="12"/>
      <c r="D197" s="12"/>
      <c r="E197" s="12"/>
      <c r="F197" s="11" t="s">
        <v>20</v>
      </c>
      <c r="G197" s="11"/>
      <c r="H197" s="35">
        <f>SUM(H194:H196)</f>
        <v>0</v>
      </c>
    </row>
    <row r="198" spans="2:8" x14ac:dyDescent="0.25">
      <c r="B198" s="10" t="s">
        <v>21</v>
      </c>
      <c r="C198" s="11" t="s">
        <v>22</v>
      </c>
      <c r="D198" s="11"/>
      <c r="E198" s="11"/>
      <c r="F198" s="11"/>
      <c r="G198" s="11"/>
      <c r="H198" s="11"/>
    </row>
    <row r="199" spans="2:8" x14ac:dyDescent="0.25">
      <c r="B199" s="10">
        <v>1</v>
      </c>
      <c r="C199" s="12" t="s">
        <v>23</v>
      </c>
      <c r="D199" s="10" t="s">
        <v>30</v>
      </c>
      <c r="E199" s="10"/>
      <c r="F199" s="13">
        <v>0.03</v>
      </c>
      <c r="G199" s="14">
        <f>S11</f>
        <v>0</v>
      </c>
      <c r="H199" s="14">
        <f>F199*G199</f>
        <v>0</v>
      </c>
    </row>
    <row r="200" spans="2:8" x14ac:dyDescent="0.25">
      <c r="B200" s="10">
        <v>2</v>
      </c>
      <c r="C200" s="12" t="s">
        <v>24</v>
      </c>
      <c r="D200" s="10" t="s">
        <v>30</v>
      </c>
      <c r="E200" s="10"/>
      <c r="F200" s="13">
        <v>0.25</v>
      </c>
      <c r="G200" s="14">
        <f>S12</f>
        <v>0</v>
      </c>
      <c r="H200" s="14">
        <f t="shared" ref="H200:H201" si="14">F200*G200</f>
        <v>0</v>
      </c>
    </row>
    <row r="201" spans="2:8" x14ac:dyDescent="0.25">
      <c r="B201" s="10">
        <v>3</v>
      </c>
      <c r="C201" s="12" t="s">
        <v>25</v>
      </c>
      <c r="D201" s="10" t="s">
        <v>30</v>
      </c>
      <c r="E201" s="10"/>
      <c r="F201" s="13">
        <v>0.25</v>
      </c>
      <c r="G201" s="14">
        <f>S14</f>
        <v>0</v>
      </c>
      <c r="H201" s="14">
        <f t="shared" si="14"/>
        <v>0</v>
      </c>
    </row>
    <row r="202" spans="2:8" x14ac:dyDescent="0.25">
      <c r="B202" s="10"/>
      <c r="C202" s="12"/>
      <c r="D202" s="12"/>
      <c r="E202" s="12"/>
      <c r="F202" s="11" t="s">
        <v>26</v>
      </c>
      <c r="G202" s="11"/>
      <c r="H202" s="15">
        <f>SUM(H199:H201)</f>
        <v>0</v>
      </c>
    </row>
    <row r="203" spans="2:8" ht="15.75" thickBot="1" x14ac:dyDescent="0.3">
      <c r="B203" s="3"/>
      <c r="C203" s="3"/>
      <c r="D203" s="3"/>
      <c r="E203" s="3"/>
      <c r="F203" s="4"/>
      <c r="G203" s="3"/>
      <c r="H203" s="3"/>
    </row>
    <row r="204" spans="2:8" ht="15.75" thickBot="1" x14ac:dyDescent="0.3">
      <c r="B204" s="16"/>
      <c r="C204" s="17" t="s">
        <v>27</v>
      </c>
      <c r="D204" s="17"/>
      <c r="E204" s="17"/>
      <c r="F204" s="18" t="s">
        <v>28</v>
      </c>
      <c r="G204" s="17"/>
      <c r="H204" s="22">
        <f>H202+H197+H192</f>
        <v>0</v>
      </c>
    </row>
    <row r="205" spans="2:8" x14ac:dyDescent="0.25">
      <c r="B205" s="3"/>
      <c r="C205" s="3"/>
      <c r="D205" s="3"/>
      <c r="E205" s="3"/>
      <c r="F205" s="4"/>
      <c r="G205" s="3"/>
      <c r="H205" s="32"/>
    </row>
    <row r="206" spans="2:8" x14ac:dyDescent="0.25">
      <c r="B206" s="1" t="s">
        <v>0</v>
      </c>
      <c r="C206" s="1"/>
      <c r="D206" s="1"/>
      <c r="E206" s="1"/>
      <c r="F206" s="1"/>
      <c r="G206" s="1"/>
      <c r="H206" s="2"/>
    </row>
    <row r="207" spans="2:8" x14ac:dyDescent="0.25">
      <c r="B207" s="3"/>
      <c r="C207" s="3"/>
      <c r="D207" s="3"/>
      <c r="E207" s="3"/>
      <c r="F207" s="4"/>
      <c r="G207" s="3"/>
      <c r="H207" s="3"/>
    </row>
    <row r="208" spans="2:8" x14ac:dyDescent="0.25">
      <c r="B208" s="3" t="s">
        <v>1</v>
      </c>
      <c r="C208" s="3"/>
      <c r="D208" s="3" t="s">
        <v>2</v>
      </c>
      <c r="E208" s="3"/>
      <c r="F208" s="4"/>
      <c r="G208" s="3"/>
      <c r="H208" s="2"/>
    </row>
    <row r="209" spans="2:8" x14ac:dyDescent="0.25">
      <c r="B209" s="5">
        <f>+'[1]IPV VIVIENDA'!A19</f>
        <v>10</v>
      </c>
      <c r="C209" s="37" t="str">
        <f>+'[1]IPV VIVIENDA'!B19</f>
        <v>Capa Aisladora Horizontal y vertical</v>
      </c>
      <c r="D209" s="5" t="str">
        <f>+'[1]IPV VIVIENDA'!C19</f>
        <v>m2</v>
      </c>
      <c r="E209" s="5"/>
      <c r="F209" s="4"/>
      <c r="G209" s="3"/>
      <c r="H209" s="3"/>
    </row>
    <row r="210" spans="2:8" x14ac:dyDescent="0.25">
      <c r="B210" s="3"/>
      <c r="C210" s="38"/>
      <c r="D210" s="3"/>
      <c r="E210" s="3"/>
      <c r="F210" s="4"/>
      <c r="G210" s="3"/>
      <c r="H210" s="3"/>
    </row>
    <row r="211" spans="2:8" x14ac:dyDescent="0.25">
      <c r="B211" s="6" t="s">
        <v>4</v>
      </c>
      <c r="C211" s="6" t="s">
        <v>5</v>
      </c>
      <c r="D211" s="6" t="s">
        <v>6</v>
      </c>
      <c r="E211" s="7"/>
      <c r="F211" s="8" t="s">
        <v>7</v>
      </c>
      <c r="G211" s="9" t="s">
        <v>8</v>
      </c>
      <c r="H211" s="9" t="s">
        <v>9</v>
      </c>
    </row>
    <row r="212" spans="2:8" x14ac:dyDescent="0.25">
      <c r="B212" s="6"/>
      <c r="C212" s="6"/>
      <c r="D212" s="6"/>
      <c r="E212" s="7"/>
      <c r="F212" s="8"/>
      <c r="G212" s="9"/>
      <c r="H212" s="9"/>
    </row>
    <row r="213" spans="2:8" x14ac:dyDescent="0.25">
      <c r="B213" s="10" t="s">
        <v>10</v>
      </c>
      <c r="C213" s="11" t="s">
        <v>11</v>
      </c>
      <c r="D213" s="11"/>
      <c r="E213" s="11"/>
      <c r="F213" s="11"/>
      <c r="G213" s="11"/>
      <c r="H213" s="11"/>
    </row>
    <row r="214" spans="2:8" x14ac:dyDescent="0.25">
      <c r="B214" s="10">
        <v>1</v>
      </c>
      <c r="C214" s="12" t="s">
        <v>12</v>
      </c>
      <c r="D214" s="10" t="s">
        <v>13</v>
      </c>
      <c r="E214" s="10"/>
      <c r="F214" s="13">
        <f>SUM(F222:F224)</f>
        <v>0.53</v>
      </c>
      <c r="G214" s="14">
        <f>0.05*H225</f>
        <v>0</v>
      </c>
      <c r="H214" s="14">
        <f>F214*G214</f>
        <v>0</v>
      </c>
    </row>
    <row r="215" spans="2:8" x14ac:dyDescent="0.25">
      <c r="B215" s="10"/>
      <c r="C215" s="12"/>
      <c r="D215" s="12"/>
      <c r="E215" s="12"/>
      <c r="F215" s="11" t="s">
        <v>14</v>
      </c>
      <c r="G215" s="11"/>
      <c r="H215" s="15">
        <f>H214</f>
        <v>0</v>
      </c>
    </row>
    <row r="216" spans="2:8" x14ac:dyDescent="0.25">
      <c r="B216" s="10" t="s">
        <v>15</v>
      </c>
      <c r="C216" s="11" t="s">
        <v>29</v>
      </c>
      <c r="D216" s="11"/>
      <c r="E216" s="11"/>
      <c r="F216" s="11"/>
      <c r="G216" s="11"/>
      <c r="H216" s="11"/>
    </row>
    <row r="217" spans="2:8" x14ac:dyDescent="0.25">
      <c r="B217" s="10"/>
      <c r="C217" s="26" t="s">
        <v>31</v>
      </c>
      <c r="D217" s="10" t="s">
        <v>32</v>
      </c>
      <c r="E217" s="10"/>
      <c r="F217" s="27">
        <v>25</v>
      </c>
      <c r="G217" s="14">
        <f>S19</f>
        <v>0</v>
      </c>
      <c r="H217" s="14">
        <f>F217*G217</f>
        <v>0</v>
      </c>
    </row>
    <row r="218" spans="2:8" x14ac:dyDescent="0.25">
      <c r="B218" s="10"/>
      <c r="C218" s="26" t="s">
        <v>33</v>
      </c>
      <c r="D218" s="10" t="s">
        <v>34</v>
      </c>
      <c r="E218" s="10"/>
      <c r="F218" s="13">
        <v>0.08</v>
      </c>
      <c r="G218" s="14">
        <f>S20</f>
        <v>0</v>
      </c>
      <c r="H218" s="14">
        <f t="shared" ref="H218:H219" si="15">F218*G218</f>
        <v>0</v>
      </c>
    </row>
    <row r="219" spans="2:8" x14ac:dyDescent="0.25">
      <c r="B219" s="10"/>
      <c r="C219" s="26" t="s">
        <v>35</v>
      </c>
      <c r="D219" s="10" t="s">
        <v>34</v>
      </c>
      <c r="E219" s="10"/>
      <c r="F219" s="13">
        <v>0.09</v>
      </c>
      <c r="G219" s="14">
        <f>S22</f>
        <v>0</v>
      </c>
      <c r="H219" s="14">
        <f t="shared" si="15"/>
        <v>0</v>
      </c>
    </row>
    <row r="220" spans="2:8" x14ac:dyDescent="0.25">
      <c r="B220" s="10"/>
      <c r="C220" s="12"/>
      <c r="D220" s="12"/>
      <c r="E220" s="12"/>
      <c r="F220" s="11" t="s">
        <v>20</v>
      </c>
      <c r="G220" s="11"/>
      <c r="H220" s="14">
        <f>SUM(H217:H219)</f>
        <v>0</v>
      </c>
    </row>
    <row r="221" spans="2:8" x14ac:dyDescent="0.25">
      <c r="B221" s="10" t="s">
        <v>21</v>
      </c>
      <c r="C221" s="11" t="s">
        <v>22</v>
      </c>
      <c r="D221" s="11"/>
      <c r="E221" s="11"/>
      <c r="F221" s="11"/>
      <c r="G221" s="11"/>
      <c r="H221" s="11"/>
    </row>
    <row r="222" spans="2:8" x14ac:dyDescent="0.25">
      <c r="B222" s="10">
        <v>1</v>
      </c>
      <c r="C222" s="12" t="s">
        <v>23</v>
      </c>
      <c r="D222" s="10" t="s">
        <v>30</v>
      </c>
      <c r="E222" s="10"/>
      <c r="F222" s="13">
        <v>0.03</v>
      </c>
      <c r="G222" s="14">
        <f>S11</f>
        <v>0</v>
      </c>
      <c r="H222" s="14">
        <f>F222*G222</f>
        <v>0</v>
      </c>
    </row>
    <row r="223" spans="2:8" x14ac:dyDescent="0.25">
      <c r="B223" s="10">
        <v>2</v>
      </c>
      <c r="C223" s="12" t="s">
        <v>24</v>
      </c>
      <c r="D223" s="10" t="s">
        <v>30</v>
      </c>
      <c r="E223" s="10"/>
      <c r="F223" s="13">
        <v>0.25</v>
      </c>
      <c r="G223" s="14">
        <f>S12</f>
        <v>0</v>
      </c>
      <c r="H223" s="14">
        <f t="shared" ref="H223:H224" si="16">F223*G223</f>
        <v>0</v>
      </c>
    </row>
    <row r="224" spans="2:8" x14ac:dyDescent="0.25">
      <c r="B224" s="10">
        <v>3</v>
      </c>
      <c r="C224" s="12" t="s">
        <v>25</v>
      </c>
      <c r="D224" s="10" t="s">
        <v>30</v>
      </c>
      <c r="E224" s="10"/>
      <c r="F224" s="13">
        <v>0.25</v>
      </c>
      <c r="G224" s="14">
        <f>S14</f>
        <v>0</v>
      </c>
      <c r="H224" s="14">
        <f t="shared" si="16"/>
        <v>0</v>
      </c>
    </row>
    <row r="225" spans="2:8" x14ac:dyDescent="0.25">
      <c r="B225" s="10"/>
      <c r="C225" s="12"/>
      <c r="D225" s="12"/>
      <c r="E225" s="12"/>
      <c r="F225" s="11" t="s">
        <v>26</v>
      </c>
      <c r="G225" s="11"/>
      <c r="H225" s="15">
        <f>SUM(H222:H224)</f>
        <v>0</v>
      </c>
    </row>
    <row r="226" spans="2:8" ht="15.75" thickBot="1" x14ac:dyDescent="0.3">
      <c r="B226" s="3"/>
      <c r="C226" s="3"/>
      <c r="D226" s="3"/>
      <c r="E226" s="3"/>
      <c r="F226" s="4"/>
      <c r="G226" s="3"/>
      <c r="H226" s="3"/>
    </row>
    <row r="227" spans="2:8" ht="15.75" thickBot="1" x14ac:dyDescent="0.3">
      <c r="B227" s="16"/>
      <c r="C227" s="17" t="s">
        <v>27</v>
      </c>
      <c r="D227" s="17"/>
      <c r="E227" s="17"/>
      <c r="F227" s="18" t="s">
        <v>28</v>
      </c>
      <c r="G227" s="17"/>
      <c r="H227" s="22">
        <f>H215+H220+H225</f>
        <v>0</v>
      </c>
    </row>
    <row r="228" spans="2:8" x14ac:dyDescent="0.25">
      <c r="B228" s="3"/>
      <c r="C228" s="3"/>
      <c r="D228" s="3"/>
      <c r="E228" s="3"/>
      <c r="F228" s="4"/>
      <c r="G228" s="3"/>
      <c r="H228" s="3"/>
    </row>
    <row r="229" spans="2:8" x14ac:dyDescent="0.25">
      <c r="B229" s="77"/>
      <c r="C229" s="78" t="s">
        <v>114</v>
      </c>
      <c r="D229" s="78"/>
      <c r="E229" s="77"/>
      <c r="F229" s="77"/>
      <c r="G229" s="77"/>
      <c r="H229" s="2"/>
    </row>
    <row r="230" spans="2:8" x14ac:dyDescent="0.25">
      <c r="B230" s="3"/>
      <c r="C230" s="78"/>
      <c r="D230" s="78"/>
      <c r="E230" s="3"/>
      <c r="F230" s="4"/>
      <c r="G230" s="3"/>
      <c r="H230" s="3"/>
    </row>
    <row r="231" spans="2:8" x14ac:dyDescent="0.25">
      <c r="B231" s="3" t="s">
        <v>1</v>
      </c>
      <c r="C231" s="3"/>
      <c r="D231" s="3" t="s">
        <v>2</v>
      </c>
      <c r="E231" s="3"/>
      <c r="F231" s="4"/>
      <c r="G231" s="3"/>
      <c r="H231" s="2"/>
    </row>
    <row r="232" spans="2:8" x14ac:dyDescent="0.25">
      <c r="B232" s="5">
        <f>+'[1]IPV VIVIENDA'!A20</f>
        <v>11</v>
      </c>
      <c r="C232" s="5"/>
      <c r="D232" s="5" t="str">
        <f>+'[1]IPV VIVIENDA'!C20</f>
        <v>m2</v>
      </c>
      <c r="E232" s="5"/>
      <c r="F232" s="4"/>
      <c r="G232" s="3"/>
      <c r="H232" s="3"/>
    </row>
    <row r="233" spans="2:8" x14ac:dyDescent="0.25">
      <c r="B233" s="3"/>
      <c r="C233" s="3"/>
      <c r="D233" s="3"/>
      <c r="E233" s="3"/>
      <c r="F233" s="4"/>
      <c r="G233" s="3"/>
      <c r="H233" s="3"/>
    </row>
    <row r="234" spans="2:8" x14ac:dyDescent="0.25">
      <c r="B234" s="6" t="s">
        <v>4</v>
      </c>
      <c r="C234" s="6" t="s">
        <v>5</v>
      </c>
      <c r="D234" s="6" t="s">
        <v>6</v>
      </c>
      <c r="E234" s="7"/>
      <c r="F234" s="8" t="s">
        <v>7</v>
      </c>
      <c r="G234" s="9" t="s">
        <v>8</v>
      </c>
      <c r="H234" s="9" t="s">
        <v>9</v>
      </c>
    </row>
    <row r="235" spans="2:8" x14ac:dyDescent="0.25">
      <c r="B235" s="6"/>
      <c r="C235" s="6"/>
      <c r="D235" s="6"/>
      <c r="E235" s="7"/>
      <c r="F235" s="8"/>
      <c r="G235" s="9"/>
      <c r="H235" s="9"/>
    </row>
    <row r="236" spans="2:8" x14ac:dyDescent="0.25">
      <c r="B236" s="10" t="s">
        <v>10</v>
      </c>
      <c r="C236" s="11" t="s">
        <v>11</v>
      </c>
      <c r="D236" s="11"/>
      <c r="E236" s="11"/>
      <c r="F236" s="11"/>
      <c r="G236" s="11"/>
      <c r="H236" s="11"/>
    </row>
    <row r="237" spans="2:8" x14ac:dyDescent="0.25">
      <c r="B237" s="10">
        <v>1</v>
      </c>
      <c r="C237" s="12" t="s">
        <v>12</v>
      </c>
      <c r="D237" s="10" t="s">
        <v>13</v>
      </c>
      <c r="E237" s="10"/>
      <c r="F237" s="13">
        <f>SUM(F246:F248)</f>
        <v>709.57899999999995</v>
      </c>
      <c r="G237" s="14">
        <f>0.05*H249</f>
        <v>35186.889684499998</v>
      </c>
      <c r="H237" s="14"/>
    </row>
    <row r="238" spans="2:8" x14ac:dyDescent="0.25">
      <c r="B238" s="10"/>
      <c r="C238" s="12"/>
      <c r="D238" s="10"/>
      <c r="E238" s="10"/>
      <c r="F238" s="13"/>
      <c r="G238" s="12"/>
      <c r="H238" s="15">
        <f>H237</f>
        <v>0</v>
      </c>
    </row>
    <row r="239" spans="2:8" x14ac:dyDescent="0.25">
      <c r="B239" s="10"/>
      <c r="C239" s="12"/>
      <c r="D239" s="12"/>
      <c r="E239" s="12"/>
      <c r="F239" s="11" t="s">
        <v>14</v>
      </c>
      <c r="G239" s="11"/>
      <c r="H239" s="15"/>
    </row>
    <row r="240" spans="2:8" x14ac:dyDescent="0.25">
      <c r="B240" s="10" t="s">
        <v>15</v>
      </c>
      <c r="C240" s="11" t="s">
        <v>29</v>
      </c>
      <c r="D240" s="11"/>
      <c r="E240" s="11"/>
      <c r="F240" s="11"/>
      <c r="G240" s="11"/>
      <c r="H240" s="11"/>
    </row>
    <row r="241" spans="2:8" x14ac:dyDescent="0.25">
      <c r="B241" s="10"/>
      <c r="C241" s="26" t="s">
        <v>31</v>
      </c>
      <c r="D241" s="10" t="s">
        <v>32</v>
      </c>
      <c r="E241" s="10"/>
      <c r="F241" s="13">
        <v>11.5</v>
      </c>
      <c r="G241" s="14">
        <f>S19</f>
        <v>0</v>
      </c>
      <c r="H241" s="14">
        <f>F241*G241</f>
        <v>0</v>
      </c>
    </row>
    <row r="242" spans="2:8" x14ac:dyDescent="0.25">
      <c r="B242" s="10"/>
      <c r="C242" s="26" t="s">
        <v>41</v>
      </c>
      <c r="D242" s="10" t="s">
        <v>19</v>
      </c>
      <c r="E242" s="10"/>
      <c r="F242" s="13">
        <v>0.45</v>
      </c>
      <c r="G242" s="14">
        <f>S52</f>
        <v>0</v>
      </c>
      <c r="H242" s="14">
        <f t="shared" ref="H242:H243" si="17">F242*G242</f>
        <v>0</v>
      </c>
    </row>
    <row r="243" spans="2:8" x14ac:dyDescent="0.25">
      <c r="B243" s="10"/>
      <c r="C243" s="26" t="s">
        <v>33</v>
      </c>
      <c r="D243" s="10" t="s">
        <v>34</v>
      </c>
      <c r="E243" s="10"/>
      <c r="F243" s="13">
        <v>0.03</v>
      </c>
      <c r="G243" s="14">
        <f>S20</f>
        <v>0</v>
      </c>
      <c r="H243" s="14">
        <f t="shared" si="17"/>
        <v>0</v>
      </c>
    </row>
    <row r="244" spans="2:8" x14ac:dyDescent="0.25">
      <c r="B244" s="10"/>
      <c r="C244" s="12"/>
      <c r="D244" s="12"/>
      <c r="E244" s="12"/>
      <c r="F244" s="11" t="s">
        <v>20</v>
      </c>
      <c r="G244" s="11"/>
      <c r="H244" s="14">
        <f>SUM(H241:H243)</f>
        <v>0</v>
      </c>
    </row>
    <row r="245" spans="2:8" x14ac:dyDescent="0.25">
      <c r="B245" s="10" t="s">
        <v>21</v>
      </c>
      <c r="C245" s="11" t="s">
        <v>22</v>
      </c>
      <c r="D245" s="11"/>
      <c r="E245" s="11"/>
      <c r="F245" s="11"/>
      <c r="G245" s="11"/>
      <c r="H245" s="11"/>
    </row>
    <row r="246" spans="2:8" x14ac:dyDescent="0.25">
      <c r="B246" s="10">
        <v>1</v>
      </c>
      <c r="C246" s="12" t="s">
        <v>23</v>
      </c>
      <c r="D246" s="10" t="s">
        <v>30</v>
      </c>
      <c r="E246" s="10"/>
      <c r="F246" s="13">
        <v>0.03</v>
      </c>
      <c r="G246" s="14">
        <f>S11</f>
        <v>0</v>
      </c>
      <c r="H246" s="14">
        <f>F246*G246</f>
        <v>0</v>
      </c>
    </row>
    <row r="247" spans="2:8" x14ac:dyDescent="0.25">
      <c r="B247" s="10">
        <v>2</v>
      </c>
      <c r="C247" s="12" t="s">
        <v>24</v>
      </c>
      <c r="D247" s="10">
        <v>6.2</v>
      </c>
      <c r="E247" s="10">
        <v>55.87</v>
      </c>
      <c r="F247" s="13">
        <f>E247*D247</f>
        <v>346.39400000000001</v>
      </c>
      <c r="G247" s="14">
        <v>991.81</v>
      </c>
      <c r="H247" s="14">
        <f t="shared" ref="H247:H248" si="18">F247*G247</f>
        <v>343557.03314000001</v>
      </c>
    </row>
    <row r="248" spans="2:8" x14ac:dyDescent="0.25">
      <c r="B248" s="10">
        <v>3</v>
      </c>
      <c r="C248" s="12" t="s">
        <v>25</v>
      </c>
      <c r="D248" s="10">
        <v>6.5</v>
      </c>
      <c r="E248" s="10">
        <v>55.87</v>
      </c>
      <c r="F248" s="13">
        <f>E248*D248</f>
        <v>363.15499999999997</v>
      </c>
      <c r="G248" s="14">
        <v>991.81</v>
      </c>
      <c r="H248" s="14">
        <f t="shared" si="18"/>
        <v>360180.76054999995</v>
      </c>
    </row>
    <row r="249" spans="2:8" x14ac:dyDescent="0.25">
      <c r="B249" s="10"/>
      <c r="C249" s="12"/>
      <c r="D249" s="12"/>
      <c r="E249" s="12"/>
      <c r="F249" s="11" t="s">
        <v>26</v>
      </c>
      <c r="G249" s="11"/>
      <c r="H249" s="15">
        <f>SUM(H246:H248)</f>
        <v>703737.79368999996</v>
      </c>
    </row>
    <row r="250" spans="2:8" ht="15.75" thickBot="1" x14ac:dyDescent="0.3">
      <c r="B250" s="3"/>
      <c r="C250" s="3"/>
      <c r="D250" s="3"/>
      <c r="E250" s="3"/>
      <c r="F250" s="4"/>
      <c r="G250" s="3"/>
      <c r="H250" s="3"/>
    </row>
    <row r="251" spans="2:8" ht="15.75" thickBot="1" x14ac:dyDescent="0.3">
      <c r="B251" s="16"/>
      <c r="C251" s="17" t="s">
        <v>27</v>
      </c>
      <c r="D251" s="17"/>
      <c r="E251" s="17"/>
      <c r="F251" s="18" t="s">
        <v>28</v>
      </c>
      <c r="G251" s="17"/>
      <c r="H251" s="22">
        <f>H238+H244+H249</f>
        <v>703737.79368999996</v>
      </c>
    </row>
    <row r="252" spans="2:8" x14ac:dyDescent="0.25">
      <c r="B252" s="3"/>
      <c r="C252" s="3"/>
      <c r="D252" s="3"/>
      <c r="E252" s="3"/>
      <c r="F252" s="4"/>
      <c r="G252" s="3"/>
      <c r="H252" s="3"/>
    </row>
    <row r="253" spans="2:8" x14ac:dyDescent="0.25">
      <c r="B253" s="77"/>
      <c r="C253" s="78" t="s">
        <v>115</v>
      </c>
      <c r="D253" s="78"/>
      <c r="E253" s="77"/>
      <c r="F253" s="77"/>
      <c r="G253" s="77"/>
      <c r="H253" s="2"/>
    </row>
    <row r="254" spans="2:8" x14ac:dyDescent="0.25">
      <c r="B254" s="3"/>
      <c r="C254" s="78"/>
      <c r="D254" s="78"/>
      <c r="E254" s="3"/>
      <c r="F254" s="4"/>
      <c r="G254" s="3"/>
      <c r="H254" s="3"/>
    </row>
    <row r="255" spans="2:8" x14ac:dyDescent="0.25">
      <c r="B255" s="3" t="s">
        <v>1</v>
      </c>
      <c r="C255" s="3"/>
      <c r="D255" s="3" t="s">
        <v>2</v>
      </c>
      <c r="E255" s="3"/>
      <c r="F255" s="4"/>
      <c r="G255" s="3"/>
      <c r="H255" s="2"/>
    </row>
    <row r="256" spans="2:8" x14ac:dyDescent="0.25">
      <c r="B256" s="5">
        <f>+'[1]IPV VIVIENDA'!A21</f>
        <v>12</v>
      </c>
      <c r="C256" s="5" t="str">
        <f>+'[1]IPV VIVIENDA'!B21</f>
        <v>Mampostería muros de 0,10 m armada</v>
      </c>
      <c r="D256" s="5" t="str">
        <f>+'[1]IPV VIVIENDA'!C21</f>
        <v>m2</v>
      </c>
      <c r="E256" s="5"/>
      <c r="F256" s="4"/>
      <c r="G256" s="3"/>
      <c r="H256" s="3"/>
    </row>
    <row r="257" spans="2:8" x14ac:dyDescent="0.25">
      <c r="B257" s="3"/>
      <c r="C257" s="3">
        <v>0.3</v>
      </c>
      <c r="D257" s="3"/>
      <c r="E257" s="3"/>
      <c r="F257" s="4"/>
      <c r="G257" s="3"/>
      <c r="H257" s="3"/>
    </row>
    <row r="258" spans="2:8" x14ac:dyDescent="0.25">
      <c r="B258" s="6" t="s">
        <v>4</v>
      </c>
      <c r="C258" s="6" t="s">
        <v>5</v>
      </c>
      <c r="D258" s="6" t="s">
        <v>6</v>
      </c>
      <c r="E258" s="7"/>
      <c r="F258" s="8" t="s">
        <v>7</v>
      </c>
      <c r="G258" s="9" t="s">
        <v>8</v>
      </c>
      <c r="H258" s="9" t="s">
        <v>9</v>
      </c>
    </row>
    <row r="259" spans="2:8" x14ac:dyDescent="0.25">
      <c r="B259" s="6"/>
      <c r="C259" s="6"/>
      <c r="D259" s="6"/>
      <c r="E259" s="7"/>
      <c r="F259" s="8"/>
      <c r="G259" s="9"/>
      <c r="H259" s="9"/>
    </row>
    <row r="260" spans="2:8" x14ac:dyDescent="0.25">
      <c r="B260" s="10" t="s">
        <v>10</v>
      </c>
      <c r="C260" s="11" t="s">
        <v>11</v>
      </c>
      <c r="D260" s="11"/>
      <c r="E260" s="11"/>
      <c r="F260" s="11"/>
      <c r="G260" s="11"/>
      <c r="H260" s="11"/>
    </row>
    <row r="261" spans="2:8" x14ac:dyDescent="0.25">
      <c r="B261" s="10">
        <v>1</v>
      </c>
      <c r="C261" s="12" t="s">
        <v>12</v>
      </c>
      <c r="D261" s="10" t="s">
        <v>13</v>
      </c>
      <c r="E261" s="10"/>
      <c r="F261" s="13">
        <f>SUM(F270:F272)</f>
        <v>1.8900000000000001</v>
      </c>
      <c r="G261" s="14">
        <f>0.05*H273</f>
        <v>0</v>
      </c>
      <c r="H261" s="14">
        <f>F261*G261</f>
        <v>0</v>
      </c>
    </row>
    <row r="262" spans="2:8" x14ac:dyDescent="0.25">
      <c r="B262" s="10"/>
      <c r="C262" s="12"/>
      <c r="D262" s="12"/>
      <c r="E262" s="12"/>
      <c r="F262" s="11" t="s">
        <v>14</v>
      </c>
      <c r="G262" s="11"/>
      <c r="H262" s="15">
        <f>H261</f>
        <v>0</v>
      </c>
    </row>
    <row r="263" spans="2:8" x14ac:dyDescent="0.25">
      <c r="B263" s="10" t="s">
        <v>15</v>
      </c>
      <c r="C263" s="11" t="s">
        <v>29</v>
      </c>
      <c r="D263" s="11"/>
      <c r="E263" s="11"/>
      <c r="F263" s="11"/>
      <c r="G263" s="11"/>
      <c r="H263" s="11"/>
    </row>
    <row r="264" spans="2:8" x14ac:dyDescent="0.25">
      <c r="B264" s="10"/>
      <c r="C264" s="12" t="s">
        <v>42</v>
      </c>
      <c r="D264" s="10" t="s">
        <v>43</v>
      </c>
      <c r="E264" s="10"/>
      <c r="F264" s="13">
        <v>405</v>
      </c>
      <c r="G264" s="14">
        <f>S51</f>
        <v>0</v>
      </c>
      <c r="H264" s="14">
        <f>F264*G264</f>
        <v>0</v>
      </c>
    </row>
    <row r="265" spans="2:8" x14ac:dyDescent="0.25">
      <c r="B265" s="10"/>
      <c r="C265" s="12" t="s">
        <v>44</v>
      </c>
      <c r="D265" s="10" t="s">
        <v>32</v>
      </c>
      <c r="E265" s="10"/>
      <c r="F265" s="13">
        <v>47</v>
      </c>
      <c r="G265" s="14">
        <f>S37</f>
        <v>0</v>
      </c>
      <c r="H265" s="14">
        <f t="shared" ref="H265:H267" si="19">F265*G265</f>
        <v>0</v>
      </c>
    </row>
    <row r="266" spans="2:8" x14ac:dyDescent="0.25">
      <c r="B266" s="10"/>
      <c r="C266" s="26" t="s">
        <v>33</v>
      </c>
      <c r="D266" s="10" t="s">
        <v>34</v>
      </c>
      <c r="E266" s="10"/>
      <c r="F266" s="13">
        <v>0.32</v>
      </c>
      <c r="G266" s="14">
        <f>S20</f>
        <v>0</v>
      </c>
      <c r="H266" s="14">
        <f t="shared" si="19"/>
        <v>0</v>
      </c>
    </row>
    <row r="267" spans="2:8" x14ac:dyDescent="0.25">
      <c r="B267" s="10"/>
      <c r="C267" s="26" t="s">
        <v>31</v>
      </c>
      <c r="D267" s="10" t="s">
        <v>32</v>
      </c>
      <c r="E267" s="10"/>
      <c r="F267" s="13">
        <v>28</v>
      </c>
      <c r="G267" s="14">
        <f>S19</f>
        <v>0</v>
      </c>
      <c r="H267" s="14">
        <f t="shared" si="19"/>
        <v>0</v>
      </c>
    </row>
    <row r="268" spans="2:8" x14ac:dyDescent="0.25">
      <c r="B268" s="10"/>
      <c r="C268" s="12"/>
      <c r="D268" s="12"/>
      <c r="E268" s="12"/>
      <c r="F268" s="11" t="s">
        <v>20</v>
      </c>
      <c r="G268" s="11"/>
      <c r="H268" s="14">
        <f>SUM(H264:H267)</f>
        <v>0</v>
      </c>
    </row>
    <row r="269" spans="2:8" x14ac:dyDescent="0.25">
      <c r="B269" s="10" t="s">
        <v>21</v>
      </c>
      <c r="C269" s="11" t="s">
        <v>22</v>
      </c>
      <c r="D269" s="11"/>
      <c r="E269" s="11"/>
      <c r="F269" s="11"/>
      <c r="G269" s="11"/>
      <c r="H269" s="11"/>
    </row>
    <row r="270" spans="2:8" x14ac:dyDescent="0.25">
      <c r="B270" s="10">
        <v>1</v>
      </c>
      <c r="C270" s="12" t="s">
        <v>23</v>
      </c>
      <c r="D270" s="10" t="s">
        <v>30</v>
      </c>
      <c r="E270" s="10"/>
      <c r="F270" s="13">
        <v>0.09</v>
      </c>
      <c r="G270" s="14">
        <f>S11</f>
        <v>0</v>
      </c>
      <c r="H270" s="14">
        <f>F270*G270</f>
        <v>0</v>
      </c>
    </row>
    <row r="271" spans="2:8" x14ac:dyDescent="0.25">
      <c r="B271" s="10">
        <v>2</v>
      </c>
      <c r="C271" s="12" t="s">
        <v>24</v>
      </c>
      <c r="D271" s="10" t="s">
        <v>30</v>
      </c>
      <c r="E271" s="10"/>
      <c r="F271" s="13">
        <v>0.9</v>
      </c>
      <c r="G271" s="14">
        <f>S12</f>
        <v>0</v>
      </c>
      <c r="H271" s="14">
        <f t="shared" ref="H271:H272" si="20">F271*G271</f>
        <v>0</v>
      </c>
    </row>
    <row r="272" spans="2:8" x14ac:dyDescent="0.25">
      <c r="B272" s="10">
        <v>3</v>
      </c>
      <c r="C272" s="12" t="s">
        <v>25</v>
      </c>
      <c r="D272" s="10" t="s">
        <v>30</v>
      </c>
      <c r="E272" s="10"/>
      <c r="F272" s="13">
        <v>0.9</v>
      </c>
      <c r="G272" s="14">
        <f>S14</f>
        <v>0</v>
      </c>
      <c r="H272" s="14">
        <f t="shared" si="20"/>
        <v>0</v>
      </c>
    </row>
    <row r="273" spans="2:8" x14ac:dyDescent="0.25">
      <c r="B273" s="10"/>
      <c r="C273" s="12"/>
      <c r="D273" s="12"/>
      <c r="E273" s="12"/>
      <c r="F273" s="11" t="s">
        <v>26</v>
      </c>
      <c r="G273" s="11"/>
      <c r="H273" s="15">
        <f>SUM(H270:H272)</f>
        <v>0</v>
      </c>
    </row>
    <row r="274" spans="2:8" ht="15.75" thickBot="1" x14ac:dyDescent="0.3">
      <c r="B274" s="3"/>
      <c r="C274" s="3"/>
      <c r="D274" s="3"/>
      <c r="E274" s="3"/>
      <c r="F274" s="4"/>
      <c r="G274" s="3"/>
      <c r="H274" s="3"/>
    </row>
    <row r="275" spans="2:8" ht="15.75" thickBot="1" x14ac:dyDescent="0.3">
      <c r="B275" s="16"/>
      <c r="C275" s="17" t="s">
        <v>27</v>
      </c>
      <c r="D275" s="17"/>
      <c r="E275" s="17"/>
      <c r="F275" s="18" t="s">
        <v>28</v>
      </c>
      <c r="G275" s="17"/>
      <c r="H275" s="22">
        <f>H273+H268+H262</f>
        <v>0</v>
      </c>
    </row>
    <row r="276" spans="2:8" x14ac:dyDescent="0.25">
      <c r="B276" s="3"/>
      <c r="C276" s="3"/>
      <c r="D276" s="3"/>
      <c r="E276" s="3"/>
      <c r="F276" s="4"/>
      <c r="G276" s="3"/>
      <c r="H276" s="32"/>
    </row>
    <row r="277" spans="2:8" x14ac:dyDescent="0.25">
      <c r="B277" s="77"/>
      <c r="C277" s="20" t="s">
        <v>116</v>
      </c>
      <c r="D277" s="20"/>
      <c r="E277" s="77"/>
      <c r="F277" s="77"/>
      <c r="G277" s="77"/>
      <c r="H277" s="2"/>
    </row>
    <row r="278" spans="2:8" x14ac:dyDescent="0.25">
      <c r="B278" s="3"/>
      <c r="C278" s="20"/>
      <c r="D278" s="20"/>
      <c r="E278" s="3"/>
      <c r="F278" s="4"/>
      <c r="G278" s="3"/>
      <c r="H278" s="3"/>
    </row>
    <row r="279" spans="2:8" x14ac:dyDescent="0.25">
      <c r="B279" s="3" t="s">
        <v>1</v>
      </c>
      <c r="C279" s="3"/>
      <c r="D279" s="3" t="s">
        <v>2</v>
      </c>
      <c r="E279" s="3"/>
      <c r="F279" s="4"/>
      <c r="G279" s="3"/>
      <c r="H279" s="3"/>
    </row>
    <row r="280" spans="2:8" x14ac:dyDescent="0.25">
      <c r="B280" s="5">
        <f>+'[1]IPV VIVIENDA'!A22</f>
        <v>13</v>
      </c>
      <c r="C280" s="5"/>
      <c r="D280" s="5" t="str">
        <f>+'[1]IPV VIVIENDA'!C22</f>
        <v>m3</v>
      </c>
      <c r="E280" s="5"/>
      <c r="F280" s="4"/>
      <c r="G280" s="3"/>
      <c r="H280" s="3"/>
    </row>
    <row r="281" spans="2:8" x14ac:dyDescent="0.25">
      <c r="B281" s="3"/>
      <c r="C281" s="3"/>
      <c r="D281" s="3"/>
      <c r="E281" s="3"/>
      <c r="F281" s="4"/>
      <c r="G281" s="3"/>
      <c r="H281" s="3"/>
    </row>
    <row r="282" spans="2:8" x14ac:dyDescent="0.25">
      <c r="B282" s="6" t="s">
        <v>4</v>
      </c>
      <c r="C282" s="6" t="s">
        <v>5</v>
      </c>
      <c r="D282" s="6" t="s">
        <v>6</v>
      </c>
      <c r="E282" s="7"/>
      <c r="F282" s="8" t="s">
        <v>7</v>
      </c>
      <c r="G282" s="9" t="s">
        <v>8</v>
      </c>
      <c r="H282" s="9" t="s">
        <v>9</v>
      </c>
    </row>
    <row r="283" spans="2:8" x14ac:dyDescent="0.25">
      <c r="B283" s="6"/>
      <c r="C283" s="6"/>
      <c r="D283" s="6"/>
      <c r="E283" s="7"/>
      <c r="F283" s="8"/>
      <c r="G283" s="9"/>
      <c r="H283" s="9"/>
    </row>
    <row r="284" spans="2:8" x14ac:dyDescent="0.25">
      <c r="B284" s="10" t="s">
        <v>10</v>
      </c>
      <c r="C284" s="11" t="s">
        <v>11</v>
      </c>
      <c r="D284" s="11"/>
      <c r="E284" s="11"/>
      <c r="F284" s="11"/>
      <c r="G284" s="11"/>
      <c r="H284" s="11"/>
    </row>
    <row r="285" spans="2:8" x14ac:dyDescent="0.25">
      <c r="B285" s="10">
        <v>1</v>
      </c>
      <c r="C285" s="12" t="s">
        <v>12</v>
      </c>
      <c r="D285" s="10" t="s">
        <v>13</v>
      </c>
      <c r="E285" s="10"/>
      <c r="F285" s="13">
        <f>SUM(F294:F296)</f>
        <v>1080.0999999999999</v>
      </c>
      <c r="G285" s="14">
        <f>H297*0.05</f>
        <v>1649657.34</v>
      </c>
      <c r="H285" s="14"/>
    </row>
    <row r="286" spans="2:8" x14ac:dyDescent="0.25">
      <c r="B286" s="10"/>
      <c r="C286" s="12"/>
      <c r="D286" s="12"/>
      <c r="E286" s="12"/>
      <c r="F286" s="11" t="s">
        <v>14</v>
      </c>
      <c r="G286" s="11"/>
      <c r="H286" s="15"/>
    </row>
    <row r="287" spans="2:8" x14ac:dyDescent="0.25">
      <c r="B287" s="10" t="s">
        <v>15</v>
      </c>
      <c r="C287" s="11" t="s">
        <v>29</v>
      </c>
      <c r="D287" s="11"/>
      <c r="E287" s="11"/>
      <c r="F287" s="11"/>
      <c r="G287" s="11"/>
      <c r="H287" s="11"/>
    </row>
    <row r="288" spans="2:8" x14ac:dyDescent="0.25">
      <c r="B288" s="10"/>
      <c r="C288" s="12" t="s">
        <v>42</v>
      </c>
      <c r="D288" s="10" t="s">
        <v>43</v>
      </c>
      <c r="E288" s="10"/>
      <c r="F288" s="13">
        <v>180</v>
      </c>
      <c r="G288" s="14">
        <v>2.92</v>
      </c>
      <c r="H288" s="14"/>
    </row>
    <row r="289" spans="2:8" x14ac:dyDescent="0.25">
      <c r="B289" s="10"/>
      <c r="C289" s="12" t="s">
        <v>44</v>
      </c>
      <c r="D289" s="10" t="s">
        <v>32</v>
      </c>
      <c r="E289" s="10"/>
      <c r="F289" s="13">
        <v>47</v>
      </c>
      <c r="G289" s="14">
        <v>3.95</v>
      </c>
      <c r="H289" s="14"/>
    </row>
    <row r="290" spans="2:8" x14ac:dyDescent="0.25">
      <c r="B290" s="10"/>
      <c r="C290" s="26" t="s">
        <v>33</v>
      </c>
      <c r="D290" s="10" t="s">
        <v>34</v>
      </c>
      <c r="E290" s="10"/>
      <c r="F290" s="13">
        <v>0.32</v>
      </c>
      <c r="G290" s="14">
        <f>S44</f>
        <v>0</v>
      </c>
      <c r="H290" s="14">
        <f t="shared" ref="H289:H291" si="21">G290*F290</f>
        <v>0</v>
      </c>
    </row>
    <row r="291" spans="2:8" x14ac:dyDescent="0.25">
      <c r="B291" s="10"/>
      <c r="C291" s="26" t="s">
        <v>31</v>
      </c>
      <c r="D291" s="10" t="s">
        <v>32</v>
      </c>
      <c r="E291" s="10"/>
      <c r="F291" s="13">
        <v>28</v>
      </c>
      <c r="G291" s="14">
        <f>S43</f>
        <v>0</v>
      </c>
      <c r="H291" s="14">
        <f t="shared" si="21"/>
        <v>0</v>
      </c>
    </row>
    <row r="292" spans="2:8" x14ac:dyDescent="0.25">
      <c r="B292" s="10"/>
      <c r="C292" s="26"/>
      <c r="D292" s="10"/>
      <c r="E292" s="10"/>
      <c r="F292" s="11" t="s">
        <v>20</v>
      </c>
      <c r="G292" s="11"/>
      <c r="H292" s="14">
        <f>H288+H289+H290+H291</f>
        <v>0</v>
      </c>
    </row>
    <row r="293" spans="2:8" x14ac:dyDescent="0.25">
      <c r="B293" s="10" t="s">
        <v>21</v>
      </c>
      <c r="C293" s="11" t="s">
        <v>22</v>
      </c>
      <c r="D293" s="11"/>
      <c r="E293" s="11"/>
      <c r="F293" s="11"/>
      <c r="G293" s="11"/>
      <c r="H293" s="11"/>
    </row>
    <row r="294" spans="2:8" x14ac:dyDescent="0.25">
      <c r="B294" s="10">
        <v>1</v>
      </c>
      <c r="C294" s="12" t="s">
        <v>23</v>
      </c>
      <c r="D294" s="10" t="s">
        <v>30</v>
      </c>
      <c r="E294" s="10"/>
      <c r="F294" s="13">
        <v>0.1</v>
      </c>
      <c r="G294" s="14">
        <f>G270</f>
        <v>0</v>
      </c>
      <c r="H294" s="14">
        <f>F294*G294</f>
        <v>0</v>
      </c>
    </row>
    <row r="295" spans="2:8" x14ac:dyDescent="0.25">
      <c r="B295" s="10">
        <v>2</v>
      </c>
      <c r="C295" s="12" t="s">
        <v>24</v>
      </c>
      <c r="D295" s="10">
        <v>36</v>
      </c>
      <c r="E295" s="10">
        <v>15</v>
      </c>
      <c r="F295" s="13">
        <f>E295*D295</f>
        <v>540</v>
      </c>
      <c r="G295" s="14">
        <v>30549.21</v>
      </c>
      <c r="H295" s="14">
        <f t="shared" ref="H295:H296" si="22">F295*G295</f>
        <v>16496573.4</v>
      </c>
    </row>
    <row r="296" spans="2:8" x14ac:dyDescent="0.25">
      <c r="B296" s="10">
        <v>3</v>
      </c>
      <c r="C296" s="12" t="s">
        <v>25</v>
      </c>
      <c r="D296" s="10">
        <v>22.5</v>
      </c>
      <c r="E296" s="10">
        <v>15</v>
      </c>
      <c r="F296" s="13">
        <f>+F295</f>
        <v>540</v>
      </c>
      <c r="G296" s="14">
        <v>30549.21</v>
      </c>
      <c r="H296" s="14">
        <f t="shared" si="22"/>
        <v>16496573.4</v>
      </c>
    </row>
    <row r="297" spans="2:8" x14ac:dyDescent="0.25">
      <c r="B297" s="10"/>
      <c r="C297" s="12"/>
      <c r="D297" s="12"/>
      <c r="E297" s="12"/>
      <c r="F297" s="11" t="s">
        <v>26</v>
      </c>
      <c r="G297" s="11"/>
      <c r="H297" s="15">
        <f>H294+H295+H296</f>
        <v>32993146.800000001</v>
      </c>
    </row>
    <row r="298" spans="2:8" ht="15.75" thickBot="1" x14ac:dyDescent="0.3">
      <c r="B298" s="3"/>
      <c r="C298" s="3"/>
      <c r="D298" s="3"/>
      <c r="E298" s="3"/>
      <c r="F298" s="4"/>
      <c r="G298" s="3"/>
      <c r="H298" s="3"/>
    </row>
    <row r="299" spans="2:8" ht="15.75" thickBot="1" x14ac:dyDescent="0.3">
      <c r="B299" s="16"/>
      <c r="C299" s="17" t="s">
        <v>27</v>
      </c>
      <c r="D299" s="17"/>
      <c r="E299" s="17"/>
      <c r="F299" s="18" t="s">
        <v>28</v>
      </c>
      <c r="G299" s="17"/>
      <c r="H299" s="22">
        <f>H286+H292+H297</f>
        <v>32993146.800000001</v>
      </c>
    </row>
    <row r="300" spans="2:8" x14ac:dyDescent="0.25">
      <c r="B300" s="3"/>
      <c r="C300" s="3"/>
      <c r="D300" s="3"/>
      <c r="E300" s="3"/>
      <c r="F300" s="4"/>
      <c r="G300" s="3"/>
      <c r="H300" s="32"/>
    </row>
    <row r="301" spans="2:8" x14ac:dyDescent="0.25">
      <c r="B301" s="77"/>
      <c r="C301" s="20" t="s">
        <v>117</v>
      </c>
      <c r="D301" s="20"/>
      <c r="E301" s="77"/>
      <c r="F301" s="77"/>
      <c r="G301" s="77"/>
      <c r="H301" s="2"/>
    </row>
    <row r="302" spans="2:8" x14ac:dyDescent="0.25">
      <c r="B302" s="3"/>
      <c r="C302" s="20"/>
      <c r="D302" s="20"/>
      <c r="E302" s="3"/>
      <c r="F302" s="4"/>
      <c r="G302" s="3"/>
      <c r="H302" s="3"/>
    </row>
    <row r="303" spans="2:8" x14ac:dyDescent="0.25">
      <c r="B303" s="3" t="s">
        <v>1</v>
      </c>
      <c r="C303" s="3"/>
      <c r="D303" s="3" t="s">
        <v>2</v>
      </c>
      <c r="E303" s="3"/>
      <c r="F303" s="4"/>
      <c r="G303" s="3"/>
      <c r="H303" s="2"/>
    </row>
    <row r="304" spans="2:8" x14ac:dyDescent="0.25">
      <c r="B304" s="5">
        <f>+'[1]IPV VIVIENDA'!A23</f>
        <v>14</v>
      </c>
      <c r="C304" s="5"/>
      <c r="D304" s="5" t="str">
        <f>+'[1]IPV VIVIENDA'!C23</f>
        <v>m3</v>
      </c>
      <c r="E304" s="5"/>
      <c r="F304" s="4"/>
      <c r="G304" s="3"/>
      <c r="H304" s="3"/>
    </row>
    <row r="305" spans="2:8" x14ac:dyDescent="0.25">
      <c r="B305" s="3"/>
      <c r="C305" s="3"/>
      <c r="D305" s="3"/>
      <c r="E305" s="3"/>
      <c r="F305" s="4"/>
      <c r="G305" s="3"/>
      <c r="H305" s="3"/>
    </row>
    <row r="306" spans="2:8" x14ac:dyDescent="0.25">
      <c r="B306" s="6" t="s">
        <v>4</v>
      </c>
      <c r="C306" s="6" t="s">
        <v>5</v>
      </c>
      <c r="D306" s="6" t="s">
        <v>6</v>
      </c>
      <c r="E306" s="7"/>
      <c r="F306" s="8" t="s">
        <v>7</v>
      </c>
      <c r="G306" s="9" t="s">
        <v>8</v>
      </c>
      <c r="H306" s="9" t="s">
        <v>9</v>
      </c>
    </row>
    <row r="307" spans="2:8" x14ac:dyDescent="0.25">
      <c r="B307" s="6"/>
      <c r="C307" s="6"/>
      <c r="D307" s="6"/>
      <c r="E307" s="7"/>
      <c r="F307" s="8"/>
      <c r="G307" s="9"/>
      <c r="H307" s="9"/>
    </row>
    <row r="308" spans="2:8" x14ac:dyDescent="0.25">
      <c r="B308" s="10" t="s">
        <v>10</v>
      </c>
      <c r="C308" s="11" t="s">
        <v>11</v>
      </c>
      <c r="D308" s="11"/>
      <c r="E308" s="11"/>
      <c r="F308" s="11"/>
      <c r="G308" s="11"/>
      <c r="H308" s="11"/>
    </row>
    <row r="309" spans="2:8" x14ac:dyDescent="0.25">
      <c r="B309" s="10">
        <v>1</v>
      </c>
      <c r="C309" s="12" t="s">
        <v>12</v>
      </c>
      <c r="D309" s="10" t="s">
        <v>13</v>
      </c>
      <c r="E309" s="10"/>
      <c r="F309" s="13">
        <f>SUM(F325:F327)</f>
        <v>1</v>
      </c>
      <c r="G309" s="14">
        <f>0.05*H328</f>
        <v>0</v>
      </c>
      <c r="H309" s="14"/>
    </row>
    <row r="310" spans="2:8" x14ac:dyDescent="0.25">
      <c r="B310" s="10"/>
      <c r="C310" s="12"/>
      <c r="D310" s="12"/>
      <c r="E310" s="12"/>
      <c r="F310" s="11" t="s">
        <v>14</v>
      </c>
      <c r="G310" s="11"/>
      <c r="H310" s="15"/>
    </row>
    <row r="311" spans="2:8" x14ac:dyDescent="0.25">
      <c r="B311" s="10" t="s">
        <v>15</v>
      </c>
      <c r="C311" s="11" t="s">
        <v>29</v>
      </c>
      <c r="D311" s="11"/>
      <c r="E311" s="11"/>
      <c r="F311" s="11"/>
      <c r="G311" s="11"/>
      <c r="H311" s="11"/>
    </row>
    <row r="312" spans="2:8" x14ac:dyDescent="0.25">
      <c r="B312" s="10"/>
      <c r="C312" s="26" t="s">
        <v>37</v>
      </c>
      <c r="D312" s="10" t="s">
        <v>32</v>
      </c>
      <c r="E312" s="10"/>
      <c r="F312" s="27">
        <v>0.3</v>
      </c>
      <c r="G312" s="34">
        <f>S30</f>
        <v>0</v>
      </c>
      <c r="H312" s="34">
        <f>F312*G312</f>
        <v>0</v>
      </c>
    </row>
    <row r="313" spans="2:8" x14ac:dyDescent="0.25">
      <c r="B313" s="10"/>
      <c r="C313" s="26" t="s">
        <v>38</v>
      </c>
      <c r="D313" s="10" t="s">
        <v>32</v>
      </c>
      <c r="E313" s="10"/>
      <c r="F313" s="27">
        <v>75</v>
      </c>
      <c r="G313" s="34">
        <f>L31</f>
        <v>0</v>
      </c>
      <c r="H313" s="34">
        <f>F313*G313</f>
        <v>0</v>
      </c>
    </row>
    <row r="314" spans="2:8" x14ac:dyDescent="0.25">
      <c r="B314" s="10"/>
      <c r="C314" s="26"/>
      <c r="D314" s="10"/>
      <c r="E314" s="10"/>
      <c r="F314" s="13"/>
      <c r="G314" s="14"/>
      <c r="H314" s="34"/>
    </row>
    <row r="315" spans="2:8" x14ac:dyDescent="0.25">
      <c r="B315" s="10"/>
      <c r="C315" s="26" t="s">
        <v>37</v>
      </c>
      <c r="D315" s="10" t="s">
        <v>32</v>
      </c>
      <c r="E315" s="10"/>
      <c r="F315" s="13">
        <v>0.3</v>
      </c>
      <c r="G315" s="14">
        <f>S30</f>
        <v>0</v>
      </c>
      <c r="H315" s="34">
        <f t="shared" ref="H315:H322" si="23">F315*G315</f>
        <v>0</v>
      </c>
    </row>
    <row r="316" spans="2:8" x14ac:dyDescent="0.25">
      <c r="B316" s="10"/>
      <c r="C316" s="12" t="s">
        <v>16</v>
      </c>
      <c r="D316" s="10" t="s">
        <v>17</v>
      </c>
      <c r="E316" s="10"/>
      <c r="F316" s="13">
        <v>2.75</v>
      </c>
      <c r="G316" s="14">
        <f>S24</f>
        <v>0</v>
      </c>
      <c r="H316" s="34">
        <f t="shared" si="23"/>
        <v>0</v>
      </c>
    </row>
    <row r="317" spans="2:8" x14ac:dyDescent="0.25">
      <c r="B317" s="10"/>
      <c r="C317" s="12" t="s">
        <v>18</v>
      </c>
      <c r="D317" s="10" t="s">
        <v>32</v>
      </c>
      <c r="E317" s="10"/>
      <c r="F317" s="13">
        <v>1.4</v>
      </c>
      <c r="G317" s="14">
        <f>S29</f>
        <v>0</v>
      </c>
      <c r="H317" s="34">
        <f t="shared" si="23"/>
        <v>0</v>
      </c>
    </row>
    <row r="318" spans="2:8" x14ac:dyDescent="0.25">
      <c r="B318" s="10"/>
      <c r="C318" s="12" t="s">
        <v>45</v>
      </c>
      <c r="D318" s="10" t="s">
        <v>40</v>
      </c>
      <c r="E318" s="10"/>
      <c r="F318" s="13">
        <v>2.6</v>
      </c>
      <c r="G318" s="14">
        <f>S25</f>
        <v>0</v>
      </c>
      <c r="H318" s="34"/>
    </row>
    <row r="319" spans="2:8" x14ac:dyDescent="0.25">
      <c r="B319" s="10"/>
      <c r="C319" s="12"/>
      <c r="D319" s="10"/>
      <c r="E319" s="10"/>
      <c r="F319" s="13"/>
      <c r="G319" s="14"/>
      <c r="H319" s="34"/>
    </row>
    <row r="320" spans="2:8" x14ac:dyDescent="0.25">
      <c r="B320" s="10"/>
      <c r="C320" s="26" t="s">
        <v>31</v>
      </c>
      <c r="D320" s="10" t="s">
        <v>32</v>
      </c>
      <c r="E320" s="10"/>
      <c r="F320" s="39">
        <v>1.05</v>
      </c>
      <c r="G320" s="14">
        <v>22.8</v>
      </c>
      <c r="H320" s="34"/>
    </row>
    <row r="321" spans="2:8" x14ac:dyDescent="0.25">
      <c r="B321" s="10"/>
      <c r="C321" s="26" t="s">
        <v>33</v>
      </c>
      <c r="D321" s="10" t="s">
        <v>34</v>
      </c>
      <c r="E321" s="10"/>
      <c r="F321" s="39">
        <v>0.8</v>
      </c>
      <c r="G321" s="14">
        <f>S20</f>
        <v>0</v>
      </c>
      <c r="H321" s="34"/>
    </row>
    <row r="322" spans="2:8" x14ac:dyDescent="0.25">
      <c r="B322" s="10"/>
      <c r="C322" s="26" t="s">
        <v>35</v>
      </c>
      <c r="D322" s="10" t="s">
        <v>34</v>
      </c>
      <c r="E322" s="10"/>
      <c r="F322" s="39">
        <v>0.6</v>
      </c>
      <c r="G322" s="14">
        <f>S22</f>
        <v>0</v>
      </c>
      <c r="H322" s="34"/>
    </row>
    <row r="323" spans="2:8" x14ac:dyDescent="0.25">
      <c r="B323" s="10"/>
      <c r="C323" s="12"/>
      <c r="D323" s="12"/>
      <c r="E323" s="12"/>
      <c r="F323" s="11" t="s">
        <v>20</v>
      </c>
      <c r="G323" s="11"/>
      <c r="H323" s="14"/>
    </row>
    <row r="324" spans="2:8" x14ac:dyDescent="0.25">
      <c r="B324" s="10" t="s">
        <v>21</v>
      </c>
      <c r="C324" s="40" t="s">
        <v>22</v>
      </c>
      <c r="D324" s="41"/>
      <c r="E324" s="41"/>
      <c r="F324" s="41"/>
      <c r="G324" s="41"/>
      <c r="H324" s="42"/>
    </row>
    <row r="325" spans="2:8" x14ac:dyDescent="0.25">
      <c r="B325" s="10">
        <v>1</v>
      </c>
      <c r="C325" s="12" t="s">
        <v>23</v>
      </c>
      <c r="D325" s="10" t="s">
        <v>30</v>
      </c>
      <c r="E325" s="10"/>
      <c r="F325" s="13">
        <v>1</v>
      </c>
      <c r="G325" s="14">
        <f>S11</f>
        <v>0</v>
      </c>
      <c r="H325" s="14">
        <f>F325*G325</f>
        <v>0</v>
      </c>
    </row>
    <row r="326" spans="2:8" x14ac:dyDescent="0.25">
      <c r="B326" s="10">
        <v>2</v>
      </c>
      <c r="C326" s="12" t="s">
        <v>24</v>
      </c>
      <c r="D326" s="10" t="s">
        <v>30</v>
      </c>
      <c r="E326" s="10"/>
      <c r="F326" s="13"/>
      <c r="G326" s="14">
        <v>26776.98</v>
      </c>
      <c r="H326" s="14">
        <f t="shared" ref="H326:H327" si="24">F326*G326</f>
        <v>0</v>
      </c>
    </row>
    <row r="327" spans="2:8" x14ac:dyDescent="0.25">
      <c r="B327" s="10">
        <v>3</v>
      </c>
      <c r="C327" s="12" t="s">
        <v>25</v>
      </c>
      <c r="D327" s="10" t="s">
        <v>30</v>
      </c>
      <c r="E327" s="10"/>
      <c r="F327" s="13"/>
      <c r="G327" s="14">
        <v>26776.98</v>
      </c>
      <c r="H327" s="14">
        <f t="shared" si="24"/>
        <v>0</v>
      </c>
    </row>
    <row r="328" spans="2:8" x14ac:dyDescent="0.25">
      <c r="B328" s="10"/>
      <c r="C328" s="12"/>
      <c r="D328" s="12"/>
      <c r="E328" s="12"/>
      <c r="F328" s="11" t="s">
        <v>26</v>
      </c>
      <c r="G328" s="11"/>
      <c r="H328" s="15">
        <f>SUM(H325:H327)</f>
        <v>0</v>
      </c>
    </row>
    <row r="329" spans="2:8" ht="15.75" thickBot="1" x14ac:dyDescent="0.3">
      <c r="B329" s="3"/>
      <c r="C329" s="3"/>
      <c r="D329" s="3"/>
      <c r="E329" s="3"/>
      <c r="F329" s="4"/>
      <c r="G329" s="3"/>
      <c r="H329" s="3"/>
    </row>
    <row r="330" spans="2:8" ht="15.75" thickBot="1" x14ac:dyDescent="0.3">
      <c r="B330" s="16"/>
      <c r="C330" s="17" t="s">
        <v>27</v>
      </c>
      <c r="D330" s="17"/>
      <c r="E330" s="17"/>
      <c r="F330" s="18" t="s">
        <v>28</v>
      </c>
      <c r="G330" s="17"/>
      <c r="H330" s="22">
        <f>H328+H323+H310</f>
        <v>0</v>
      </c>
    </row>
    <row r="331" spans="2:8" x14ac:dyDescent="0.25">
      <c r="B331" s="3"/>
      <c r="C331" s="3"/>
      <c r="D331" s="3"/>
      <c r="E331" s="3"/>
      <c r="F331" s="4"/>
      <c r="G331" s="3"/>
      <c r="H331" s="3"/>
    </row>
    <row r="332" spans="2:8" x14ac:dyDescent="0.25">
      <c r="B332" s="1" t="s">
        <v>0</v>
      </c>
      <c r="C332" s="1"/>
      <c r="D332" s="1"/>
      <c r="E332" s="1"/>
      <c r="F332" s="1"/>
      <c r="G332" s="1"/>
      <c r="H332" s="2"/>
    </row>
    <row r="333" spans="2:8" x14ac:dyDescent="0.25">
      <c r="B333" s="3" t="s">
        <v>1</v>
      </c>
      <c r="C333" s="3"/>
      <c r="D333" s="3" t="s">
        <v>2</v>
      </c>
      <c r="E333" s="3"/>
      <c r="F333" s="4"/>
      <c r="G333" s="3"/>
      <c r="H333" s="2"/>
    </row>
    <row r="334" spans="2:8" x14ac:dyDescent="0.25">
      <c r="B334" s="43">
        <f>+'[1]IPV VIVIENDA'!A24</f>
        <v>15</v>
      </c>
      <c r="C334" s="44" t="str">
        <f>+'[1]IPV VIVIENDA'!B24</f>
        <v>Losa de Hº Aº vista s/oquedades (incluye acceso)</v>
      </c>
      <c r="D334" s="43" t="str">
        <f>+'[1]IPV VIVIENDA'!C24</f>
        <v>m3</v>
      </c>
      <c r="E334" s="43"/>
      <c r="F334" s="4"/>
      <c r="G334" s="3"/>
      <c r="H334" s="3"/>
    </row>
    <row r="335" spans="2:8" x14ac:dyDescent="0.25">
      <c r="B335" s="43"/>
      <c r="C335" s="45"/>
      <c r="D335" s="43"/>
      <c r="E335" s="43"/>
      <c r="F335" s="4"/>
      <c r="G335" s="3"/>
      <c r="H335" s="3"/>
    </row>
    <row r="336" spans="2:8" x14ac:dyDescent="0.25">
      <c r="B336" s="6" t="s">
        <v>4</v>
      </c>
      <c r="C336" s="6" t="s">
        <v>5</v>
      </c>
      <c r="D336" s="6" t="s">
        <v>6</v>
      </c>
      <c r="E336" s="7"/>
      <c r="F336" s="8" t="s">
        <v>7</v>
      </c>
      <c r="G336" s="9" t="s">
        <v>8</v>
      </c>
      <c r="H336" s="9" t="s">
        <v>9</v>
      </c>
    </row>
    <row r="337" spans="2:8" x14ac:dyDescent="0.25">
      <c r="B337" s="6"/>
      <c r="C337" s="6"/>
      <c r="D337" s="6"/>
      <c r="E337" s="7"/>
      <c r="F337" s="8"/>
      <c r="G337" s="9"/>
      <c r="H337" s="9"/>
    </row>
    <row r="338" spans="2:8" x14ac:dyDescent="0.25">
      <c r="B338" s="10" t="s">
        <v>10</v>
      </c>
      <c r="C338" s="40" t="s">
        <v>11</v>
      </c>
      <c r="D338" s="41"/>
      <c r="E338" s="41"/>
      <c r="F338" s="41"/>
      <c r="G338" s="41"/>
      <c r="H338" s="42"/>
    </row>
    <row r="339" spans="2:8" x14ac:dyDescent="0.25">
      <c r="B339" s="10">
        <v>1</v>
      </c>
      <c r="C339" s="12" t="s">
        <v>12</v>
      </c>
      <c r="D339" s="10" t="s">
        <v>13</v>
      </c>
      <c r="E339" s="10"/>
      <c r="F339" s="13">
        <f>SUM(F356:F358)</f>
        <v>23</v>
      </c>
      <c r="G339" s="14">
        <f>0.05*H359</f>
        <v>0</v>
      </c>
      <c r="H339" s="14">
        <f>F339*G339</f>
        <v>0</v>
      </c>
    </row>
    <row r="340" spans="2:8" x14ac:dyDescent="0.25">
      <c r="B340" s="10"/>
      <c r="C340" s="12"/>
      <c r="D340" s="12"/>
      <c r="E340" s="12"/>
      <c r="F340" s="11" t="s">
        <v>14</v>
      </c>
      <c r="G340" s="11"/>
      <c r="H340" s="15">
        <f>H339</f>
        <v>0</v>
      </c>
    </row>
    <row r="341" spans="2:8" x14ac:dyDescent="0.25">
      <c r="B341" s="10" t="s">
        <v>15</v>
      </c>
      <c r="C341" s="40" t="s">
        <v>29</v>
      </c>
      <c r="D341" s="41"/>
      <c r="E341" s="41"/>
      <c r="F341" s="41"/>
      <c r="G341" s="41"/>
      <c r="H341" s="42"/>
    </row>
    <row r="342" spans="2:8" x14ac:dyDescent="0.25">
      <c r="B342" s="10"/>
      <c r="C342" s="12"/>
      <c r="D342" s="10"/>
      <c r="E342" s="10"/>
      <c r="F342" s="13"/>
      <c r="G342" s="14"/>
      <c r="H342" s="14"/>
    </row>
    <row r="343" spans="2:8" x14ac:dyDescent="0.25">
      <c r="B343" s="10"/>
      <c r="C343" s="26" t="s">
        <v>46</v>
      </c>
      <c r="D343" s="10" t="s">
        <v>32</v>
      </c>
      <c r="E343" s="10"/>
      <c r="F343" s="13">
        <v>0.3</v>
      </c>
      <c r="G343" s="14">
        <f>S30</f>
        <v>0</v>
      </c>
      <c r="H343" s="14">
        <f>G343*F343</f>
        <v>0</v>
      </c>
    </row>
    <row r="344" spans="2:8" x14ac:dyDescent="0.25">
      <c r="B344" s="10"/>
      <c r="C344" s="26" t="s">
        <v>38</v>
      </c>
      <c r="D344" s="10" t="s">
        <v>32</v>
      </c>
      <c r="E344" s="10"/>
      <c r="F344" s="13">
        <v>60</v>
      </c>
      <c r="G344" s="14">
        <f>L31</f>
        <v>0</v>
      </c>
      <c r="H344" s="14">
        <f t="shared" ref="H344:H353" si="25">G344*F344</f>
        <v>0</v>
      </c>
    </row>
    <row r="345" spans="2:8" x14ac:dyDescent="0.25">
      <c r="B345" s="10"/>
      <c r="C345" s="26"/>
      <c r="D345" s="10"/>
      <c r="E345" s="10"/>
      <c r="F345" s="13"/>
      <c r="G345" s="14"/>
      <c r="H345" s="14"/>
    </row>
    <row r="346" spans="2:8" x14ac:dyDescent="0.25">
      <c r="B346" s="10"/>
      <c r="C346" s="26" t="s">
        <v>46</v>
      </c>
      <c r="D346" s="10" t="s">
        <v>32</v>
      </c>
      <c r="E346" s="10"/>
      <c r="F346" s="13">
        <v>0.2</v>
      </c>
      <c r="G346" s="14">
        <f>S30</f>
        <v>0</v>
      </c>
      <c r="H346" s="14">
        <f t="shared" si="25"/>
        <v>0</v>
      </c>
    </row>
    <row r="347" spans="2:8" x14ac:dyDescent="0.25">
      <c r="B347" s="10"/>
      <c r="C347" s="12" t="s">
        <v>16</v>
      </c>
      <c r="D347" s="10" t="s">
        <v>17</v>
      </c>
      <c r="E347" s="10"/>
      <c r="F347" s="13">
        <v>2.75</v>
      </c>
      <c r="G347" s="14">
        <f>S24</f>
        <v>0</v>
      </c>
      <c r="H347" s="14">
        <f t="shared" si="25"/>
        <v>0</v>
      </c>
    </row>
    <row r="348" spans="2:8" x14ac:dyDescent="0.25">
      <c r="B348" s="10"/>
      <c r="C348" s="12" t="s">
        <v>47</v>
      </c>
      <c r="D348" s="10" t="s">
        <v>32</v>
      </c>
      <c r="E348" s="10"/>
      <c r="F348" s="13">
        <v>2</v>
      </c>
      <c r="G348" s="14">
        <f>S29</f>
        <v>0</v>
      </c>
      <c r="H348" s="14">
        <f t="shared" si="25"/>
        <v>0</v>
      </c>
    </row>
    <row r="349" spans="2:8" x14ac:dyDescent="0.25">
      <c r="B349" s="10"/>
      <c r="C349" s="12" t="s">
        <v>39</v>
      </c>
      <c r="D349" s="10" t="s">
        <v>40</v>
      </c>
      <c r="E349" s="10"/>
      <c r="F349" s="13">
        <v>2.0499999999999998</v>
      </c>
      <c r="G349" s="14">
        <f>S26</f>
        <v>0</v>
      </c>
      <c r="H349" s="14">
        <f t="shared" si="25"/>
        <v>0</v>
      </c>
    </row>
    <row r="350" spans="2:8" x14ac:dyDescent="0.25">
      <c r="B350" s="10"/>
      <c r="C350" s="12"/>
      <c r="D350" s="10"/>
      <c r="E350" s="10"/>
      <c r="F350" s="13"/>
      <c r="G350" s="14"/>
      <c r="H350" s="14"/>
    </row>
    <row r="351" spans="2:8" x14ac:dyDescent="0.25">
      <c r="B351" s="10"/>
      <c r="C351" s="26" t="s">
        <v>31</v>
      </c>
      <c r="D351" s="10" t="s">
        <v>48</v>
      </c>
      <c r="E351" s="10"/>
      <c r="F351" s="13">
        <v>1.05</v>
      </c>
      <c r="G351" s="14">
        <v>22.5</v>
      </c>
      <c r="H351" s="14">
        <f t="shared" si="25"/>
        <v>23.625</v>
      </c>
    </row>
    <row r="352" spans="2:8" x14ac:dyDescent="0.25">
      <c r="B352" s="10"/>
      <c r="C352" s="26" t="s">
        <v>33</v>
      </c>
      <c r="D352" s="10" t="s">
        <v>34</v>
      </c>
      <c r="E352" s="10"/>
      <c r="F352" s="13">
        <v>0.6</v>
      </c>
      <c r="G352" s="14">
        <f>S20</f>
        <v>0</v>
      </c>
      <c r="H352" s="14">
        <f t="shared" si="25"/>
        <v>0</v>
      </c>
    </row>
    <row r="353" spans="2:8" x14ac:dyDescent="0.25">
      <c r="B353" s="10"/>
      <c r="C353" s="26" t="s">
        <v>35</v>
      </c>
      <c r="D353" s="10" t="s">
        <v>34</v>
      </c>
      <c r="E353" s="10"/>
      <c r="F353" s="13">
        <v>0.8</v>
      </c>
      <c r="G353" s="14">
        <f>S22</f>
        <v>0</v>
      </c>
      <c r="H353" s="14">
        <f t="shared" si="25"/>
        <v>0</v>
      </c>
    </row>
    <row r="354" spans="2:8" x14ac:dyDescent="0.25">
      <c r="B354" s="10"/>
      <c r="C354" s="12"/>
      <c r="D354" s="12"/>
      <c r="E354" s="12"/>
      <c r="F354" s="11" t="s">
        <v>20</v>
      </c>
      <c r="G354" s="11"/>
      <c r="H354" s="14">
        <f>SUM(H343:H353)</f>
        <v>23.625</v>
      </c>
    </row>
    <row r="355" spans="2:8" x14ac:dyDescent="0.25">
      <c r="B355" s="10" t="s">
        <v>21</v>
      </c>
      <c r="C355" s="40" t="s">
        <v>22</v>
      </c>
      <c r="D355" s="41"/>
      <c r="E355" s="41"/>
      <c r="F355" s="41"/>
      <c r="G355" s="41"/>
      <c r="H355" s="42"/>
    </row>
    <row r="356" spans="2:8" x14ac:dyDescent="0.25">
      <c r="B356" s="10">
        <v>1</v>
      </c>
      <c r="C356" s="12" t="s">
        <v>23</v>
      </c>
      <c r="D356" s="10" t="s">
        <v>30</v>
      </c>
      <c r="E356" s="10"/>
      <c r="F356" s="13">
        <v>1</v>
      </c>
      <c r="G356" s="14">
        <f>S11</f>
        <v>0</v>
      </c>
      <c r="H356" s="14">
        <f>F356*G356</f>
        <v>0</v>
      </c>
    </row>
    <row r="357" spans="2:8" x14ac:dyDescent="0.25">
      <c r="B357" s="10">
        <v>2</v>
      </c>
      <c r="C357" s="12" t="s">
        <v>24</v>
      </c>
      <c r="D357" s="10" t="s">
        <v>30</v>
      </c>
      <c r="E357" s="10"/>
      <c r="F357" s="13">
        <v>11</v>
      </c>
      <c r="G357" s="14">
        <f>S12</f>
        <v>0</v>
      </c>
      <c r="H357" s="14">
        <f t="shared" ref="H357:H358" si="26">F357*G357</f>
        <v>0</v>
      </c>
    </row>
    <row r="358" spans="2:8" x14ac:dyDescent="0.25">
      <c r="B358" s="10">
        <v>3</v>
      </c>
      <c r="C358" s="12" t="s">
        <v>25</v>
      </c>
      <c r="D358" s="10" t="s">
        <v>30</v>
      </c>
      <c r="E358" s="10"/>
      <c r="F358" s="13">
        <v>11</v>
      </c>
      <c r="G358" s="14">
        <f>S14</f>
        <v>0</v>
      </c>
      <c r="H358" s="14">
        <f t="shared" si="26"/>
        <v>0</v>
      </c>
    </row>
    <row r="359" spans="2:8" x14ac:dyDescent="0.25">
      <c r="B359" s="10"/>
      <c r="C359" s="12"/>
      <c r="D359" s="12"/>
      <c r="E359" s="12"/>
      <c r="F359" s="11" t="s">
        <v>26</v>
      </c>
      <c r="G359" s="11"/>
      <c r="H359" s="15">
        <f>SUM(H356:H358)</f>
        <v>0</v>
      </c>
    </row>
    <row r="360" spans="2:8" ht="15.75" thickBot="1" x14ac:dyDescent="0.3">
      <c r="B360" s="3"/>
      <c r="C360" s="3"/>
      <c r="D360" s="3"/>
      <c r="E360" s="3"/>
      <c r="F360" s="4"/>
      <c r="G360" s="3"/>
      <c r="H360" s="3"/>
    </row>
    <row r="361" spans="2:8" ht="15.75" thickBot="1" x14ac:dyDescent="0.3">
      <c r="B361" s="16"/>
      <c r="C361" s="17" t="s">
        <v>27</v>
      </c>
      <c r="D361" s="17"/>
      <c r="E361" s="17"/>
      <c r="F361" s="18" t="s">
        <v>28</v>
      </c>
      <c r="G361" s="17"/>
      <c r="H361" s="22">
        <f>H359+H354+H340</f>
        <v>23.625</v>
      </c>
    </row>
    <row r="362" spans="2:8" x14ac:dyDescent="0.25">
      <c r="B362" s="3"/>
      <c r="C362" s="3"/>
      <c r="D362" s="3"/>
      <c r="E362" s="3"/>
      <c r="F362" s="4"/>
      <c r="G362" s="3"/>
      <c r="H362" s="32"/>
    </row>
    <row r="363" spans="2:8" x14ac:dyDescent="0.25">
      <c r="B363" s="1" t="s">
        <v>0</v>
      </c>
      <c r="C363" s="1"/>
      <c r="D363" s="1"/>
      <c r="E363" s="1"/>
      <c r="F363" s="1"/>
      <c r="G363" s="1"/>
      <c r="H363" s="2"/>
    </row>
    <row r="364" spans="2:8" x14ac:dyDescent="0.25">
      <c r="B364" s="3" t="s">
        <v>1</v>
      </c>
      <c r="C364" s="3"/>
      <c r="D364" s="3" t="s">
        <v>2</v>
      </c>
      <c r="E364" s="3"/>
      <c r="F364" s="4"/>
      <c r="G364" s="3"/>
      <c r="H364" s="2"/>
    </row>
    <row r="365" spans="2:8" x14ac:dyDescent="0.25">
      <c r="B365" s="5">
        <f>+'[1]IPV VIVIENDA'!A25</f>
        <v>16</v>
      </c>
      <c r="C365" s="46" t="str">
        <f>+'[1]IPV VIVIENDA'!B25</f>
        <v>Base de tanque de reserva</v>
      </c>
      <c r="D365" s="5" t="str">
        <f>+'[1]IPV VIVIENDA'!C25</f>
        <v>Gl.</v>
      </c>
      <c r="E365" s="5"/>
      <c r="F365" s="4"/>
      <c r="G365" s="3"/>
      <c r="H365" s="3"/>
    </row>
    <row r="366" spans="2:8" x14ac:dyDescent="0.25">
      <c r="B366" s="3"/>
      <c r="C366" s="47"/>
      <c r="D366" s="3"/>
      <c r="E366" s="3"/>
      <c r="F366" s="4"/>
      <c r="G366" s="3"/>
      <c r="H366" s="3"/>
    </row>
    <row r="367" spans="2:8" x14ac:dyDescent="0.25">
      <c r="B367" s="6" t="s">
        <v>4</v>
      </c>
      <c r="C367" s="6" t="s">
        <v>5</v>
      </c>
      <c r="D367" s="6" t="s">
        <v>6</v>
      </c>
      <c r="E367" s="7"/>
      <c r="F367" s="8" t="s">
        <v>7</v>
      </c>
      <c r="G367" s="9" t="s">
        <v>8</v>
      </c>
      <c r="H367" s="9" t="s">
        <v>9</v>
      </c>
    </row>
    <row r="368" spans="2:8" x14ac:dyDescent="0.25">
      <c r="B368" s="6"/>
      <c r="C368" s="6"/>
      <c r="D368" s="6"/>
      <c r="E368" s="7"/>
      <c r="F368" s="8"/>
      <c r="G368" s="9"/>
      <c r="H368" s="9"/>
    </row>
    <row r="369" spans="2:8" x14ac:dyDescent="0.25">
      <c r="B369" s="10" t="s">
        <v>10</v>
      </c>
      <c r="C369" s="40" t="s">
        <v>11</v>
      </c>
      <c r="D369" s="41"/>
      <c r="E369" s="41"/>
      <c r="F369" s="41"/>
      <c r="G369" s="41"/>
      <c r="H369" s="42"/>
    </row>
    <row r="370" spans="2:8" x14ac:dyDescent="0.25">
      <c r="B370" s="10">
        <v>1</v>
      </c>
      <c r="C370" s="12" t="s">
        <v>12</v>
      </c>
      <c r="D370" s="10" t="s">
        <v>13</v>
      </c>
      <c r="E370" s="10"/>
      <c r="F370" s="13">
        <f>SUM(F385:F387)</f>
        <v>23</v>
      </c>
      <c r="G370" s="14">
        <f>0.05*H388</f>
        <v>0</v>
      </c>
      <c r="H370" s="14">
        <f>F370*G370</f>
        <v>0</v>
      </c>
    </row>
    <row r="371" spans="2:8" x14ac:dyDescent="0.25">
      <c r="B371" s="10"/>
      <c r="C371" s="12"/>
      <c r="D371" s="12"/>
      <c r="E371" s="12"/>
      <c r="F371" s="11" t="s">
        <v>14</v>
      </c>
      <c r="G371" s="11"/>
      <c r="H371" s="15">
        <f>H370</f>
        <v>0</v>
      </c>
    </row>
    <row r="372" spans="2:8" x14ac:dyDescent="0.25">
      <c r="B372" s="10" t="s">
        <v>15</v>
      </c>
      <c r="C372" s="40" t="s">
        <v>29</v>
      </c>
      <c r="D372" s="41"/>
      <c r="E372" s="41"/>
      <c r="F372" s="41"/>
      <c r="G372" s="41"/>
      <c r="H372" s="42"/>
    </row>
    <row r="373" spans="2:8" x14ac:dyDescent="0.25">
      <c r="B373" s="10"/>
      <c r="C373" s="26" t="s">
        <v>31</v>
      </c>
      <c r="D373" s="10" t="s">
        <v>48</v>
      </c>
      <c r="E373" s="10"/>
      <c r="F373" s="27">
        <v>1.05</v>
      </c>
      <c r="G373" s="34">
        <v>22.5</v>
      </c>
      <c r="H373" s="34">
        <f>F373*G373</f>
        <v>23.625</v>
      </c>
    </row>
    <row r="374" spans="2:8" x14ac:dyDescent="0.25">
      <c r="B374" s="10"/>
      <c r="C374" s="26" t="s">
        <v>33</v>
      </c>
      <c r="D374" s="10" t="s">
        <v>34</v>
      </c>
      <c r="E374" s="10"/>
      <c r="F374" s="27">
        <v>0.52200000000000002</v>
      </c>
      <c r="G374" s="34">
        <f>S20</f>
        <v>0</v>
      </c>
      <c r="H374" s="34">
        <f t="shared" ref="H374:H382" si="27">F374*G374</f>
        <v>0</v>
      </c>
    </row>
    <row r="375" spans="2:8" x14ac:dyDescent="0.25">
      <c r="B375" s="10"/>
      <c r="C375" s="26" t="s">
        <v>35</v>
      </c>
      <c r="D375" s="10" t="s">
        <v>34</v>
      </c>
      <c r="E375" s="10"/>
      <c r="F375" s="27">
        <v>0.78300000000000003</v>
      </c>
      <c r="G375" s="34">
        <f>S22</f>
        <v>0</v>
      </c>
      <c r="H375" s="34">
        <f t="shared" si="27"/>
        <v>0</v>
      </c>
    </row>
    <row r="376" spans="2:8" x14ac:dyDescent="0.25">
      <c r="B376" s="10"/>
      <c r="C376" s="26"/>
      <c r="D376" s="10"/>
      <c r="E376" s="10"/>
      <c r="F376" s="27"/>
      <c r="G376" s="27"/>
      <c r="H376" s="34"/>
    </row>
    <row r="377" spans="2:8" x14ac:dyDescent="0.25">
      <c r="B377" s="10"/>
      <c r="C377" s="26" t="s">
        <v>46</v>
      </c>
      <c r="D377" s="10" t="s">
        <v>32</v>
      </c>
      <c r="E377" s="10"/>
      <c r="F377" s="27">
        <v>0.6</v>
      </c>
      <c r="G377" s="34">
        <f>S30</f>
        <v>0</v>
      </c>
      <c r="H377" s="34">
        <f t="shared" si="27"/>
        <v>0</v>
      </c>
    </row>
    <row r="378" spans="2:8" x14ac:dyDescent="0.25">
      <c r="B378" s="10"/>
      <c r="C378" s="12" t="s">
        <v>16</v>
      </c>
      <c r="D378" s="10" t="s">
        <v>17</v>
      </c>
      <c r="E378" s="10"/>
      <c r="F378" s="27">
        <v>2.5</v>
      </c>
      <c r="G378" s="34">
        <f>S24</f>
        <v>0</v>
      </c>
      <c r="H378" s="34">
        <f t="shared" si="27"/>
        <v>0</v>
      </c>
    </row>
    <row r="379" spans="2:8" x14ac:dyDescent="0.25">
      <c r="B379" s="10"/>
      <c r="C379" s="12" t="s">
        <v>47</v>
      </c>
      <c r="D379" s="10" t="s">
        <v>32</v>
      </c>
      <c r="E379" s="10"/>
      <c r="F379" s="27">
        <v>1</v>
      </c>
      <c r="G379" s="34">
        <f>S29</f>
        <v>0</v>
      </c>
      <c r="H379" s="34">
        <f t="shared" si="27"/>
        <v>0</v>
      </c>
    </row>
    <row r="380" spans="2:8" x14ac:dyDescent="0.25">
      <c r="B380" s="10"/>
      <c r="C380" s="12" t="s">
        <v>49</v>
      </c>
      <c r="D380" s="10" t="s">
        <v>40</v>
      </c>
      <c r="E380" s="10"/>
      <c r="F380" s="27">
        <v>0.55000000000000004</v>
      </c>
      <c r="G380" s="34">
        <f>R27</f>
        <v>0</v>
      </c>
      <c r="H380" s="34">
        <f t="shared" si="27"/>
        <v>0</v>
      </c>
    </row>
    <row r="381" spans="2:8" x14ac:dyDescent="0.25">
      <c r="B381" s="10"/>
      <c r="C381" s="12" t="s">
        <v>50</v>
      </c>
      <c r="D381" s="10" t="s">
        <v>40</v>
      </c>
      <c r="E381" s="10"/>
      <c r="F381" s="48">
        <v>0.7</v>
      </c>
      <c r="G381" s="35">
        <f>S28</f>
        <v>0</v>
      </c>
      <c r="H381" s="34">
        <f t="shared" si="27"/>
        <v>0</v>
      </c>
    </row>
    <row r="382" spans="2:8" x14ac:dyDescent="0.25">
      <c r="B382" s="10"/>
      <c r="C382" s="26" t="s">
        <v>51</v>
      </c>
      <c r="D382" s="10" t="s">
        <v>32</v>
      </c>
      <c r="E382" s="10"/>
      <c r="F382" s="48">
        <v>50</v>
      </c>
      <c r="G382" s="35">
        <f>S32</f>
        <v>0</v>
      </c>
      <c r="H382" s="34">
        <f t="shared" si="27"/>
        <v>0</v>
      </c>
    </row>
    <row r="383" spans="2:8" x14ac:dyDescent="0.25">
      <c r="B383" s="10"/>
      <c r="C383" s="12"/>
      <c r="D383" s="12"/>
      <c r="E383" s="12"/>
      <c r="F383" s="11" t="s">
        <v>20</v>
      </c>
      <c r="G383" s="11"/>
      <c r="H383" s="14">
        <f>SUM(H373:H382)</f>
        <v>23.625</v>
      </c>
    </row>
    <row r="384" spans="2:8" x14ac:dyDescent="0.25">
      <c r="B384" s="10" t="s">
        <v>21</v>
      </c>
      <c r="C384" s="40" t="s">
        <v>22</v>
      </c>
      <c r="D384" s="41"/>
      <c r="E384" s="41"/>
      <c r="F384" s="41"/>
      <c r="G384" s="41"/>
      <c r="H384" s="42"/>
    </row>
    <row r="385" spans="2:8" x14ac:dyDescent="0.25">
      <c r="B385" s="10">
        <v>1</v>
      </c>
      <c r="C385" s="12" t="s">
        <v>23</v>
      </c>
      <c r="D385" s="10" t="s">
        <v>30</v>
      </c>
      <c r="E385" s="10"/>
      <c r="F385" s="13">
        <v>1</v>
      </c>
      <c r="G385" s="14">
        <f>S11</f>
        <v>0</v>
      </c>
      <c r="H385" s="14">
        <f>F385*G385</f>
        <v>0</v>
      </c>
    </row>
    <row r="386" spans="2:8" x14ac:dyDescent="0.25">
      <c r="B386" s="10">
        <v>2</v>
      </c>
      <c r="C386" s="12" t="s">
        <v>24</v>
      </c>
      <c r="D386" s="10" t="s">
        <v>30</v>
      </c>
      <c r="E386" s="10"/>
      <c r="F386" s="13">
        <v>11</v>
      </c>
      <c r="G386" s="14">
        <f>S12</f>
        <v>0</v>
      </c>
      <c r="H386" s="14">
        <f t="shared" ref="H386:H387" si="28">F386*G386</f>
        <v>0</v>
      </c>
    </row>
    <row r="387" spans="2:8" x14ac:dyDescent="0.25">
      <c r="B387" s="10">
        <v>3</v>
      </c>
      <c r="C387" s="12" t="s">
        <v>25</v>
      </c>
      <c r="D387" s="10" t="s">
        <v>30</v>
      </c>
      <c r="E387" s="10"/>
      <c r="F387" s="13">
        <v>11</v>
      </c>
      <c r="G387" s="14">
        <f>S14</f>
        <v>0</v>
      </c>
      <c r="H387" s="14">
        <f t="shared" si="28"/>
        <v>0</v>
      </c>
    </row>
    <row r="388" spans="2:8" x14ac:dyDescent="0.25">
      <c r="B388" s="10"/>
      <c r="C388" s="12"/>
      <c r="D388" s="12"/>
      <c r="E388" s="12"/>
      <c r="F388" s="11" t="s">
        <v>26</v>
      </c>
      <c r="G388" s="11"/>
      <c r="H388" s="15">
        <f>SUM(H385:H387)</f>
        <v>0</v>
      </c>
    </row>
    <row r="389" spans="2:8" ht="15.75" thickBot="1" x14ac:dyDescent="0.3">
      <c r="B389" s="3"/>
      <c r="C389" s="3"/>
      <c r="D389" s="3"/>
      <c r="E389" s="3"/>
      <c r="F389" s="4"/>
      <c r="G389" s="3"/>
      <c r="H389" s="3"/>
    </row>
    <row r="390" spans="2:8" ht="15.75" thickBot="1" x14ac:dyDescent="0.3">
      <c r="B390" s="16"/>
      <c r="C390" s="17" t="s">
        <v>27</v>
      </c>
      <c r="D390" s="17"/>
      <c r="E390" s="17"/>
      <c r="F390" s="18" t="s">
        <v>28</v>
      </c>
      <c r="G390" s="17"/>
      <c r="H390" s="22">
        <f>H388+H383+H371</f>
        <v>23.625</v>
      </c>
    </row>
    <row r="391" spans="2:8" x14ac:dyDescent="0.25">
      <c r="B391" s="3"/>
      <c r="C391" s="102" t="s">
        <v>118</v>
      </c>
      <c r="D391" s="102"/>
      <c r="E391" s="3"/>
      <c r="F391" s="4"/>
      <c r="G391" s="3"/>
      <c r="H391" s="32"/>
    </row>
    <row r="392" spans="2:8" x14ac:dyDescent="0.25">
      <c r="B392" s="77"/>
      <c r="C392" s="103"/>
      <c r="D392" s="103"/>
      <c r="E392" s="77"/>
      <c r="F392" s="77"/>
      <c r="G392" s="77"/>
      <c r="H392" s="2"/>
    </row>
    <row r="393" spans="2:8" x14ac:dyDescent="0.25">
      <c r="B393" s="3" t="s">
        <v>1</v>
      </c>
      <c r="C393" s="3"/>
      <c r="D393" s="3" t="s">
        <v>2</v>
      </c>
      <c r="E393" s="3"/>
      <c r="F393" s="4"/>
      <c r="G393" s="3"/>
      <c r="H393" s="2"/>
    </row>
    <row r="394" spans="2:8" x14ac:dyDescent="0.25">
      <c r="B394" s="5">
        <f>+'[1]IPV VIVIENDA'!A26</f>
        <v>17</v>
      </c>
      <c r="C394" s="5" t="str">
        <f>+'[1]IPV VIVIENDA'!B26</f>
        <v>Cubierta de Techo (aislación térmica e hidráulica)</v>
      </c>
      <c r="D394" s="5" t="str">
        <f>+'[1]IPV VIVIENDA'!C26</f>
        <v>m2</v>
      </c>
      <c r="E394" s="5"/>
      <c r="F394" s="4"/>
      <c r="G394" s="3"/>
      <c r="H394" s="3"/>
    </row>
    <row r="395" spans="2:8" x14ac:dyDescent="0.25">
      <c r="B395" s="3"/>
      <c r="C395" s="3"/>
      <c r="D395" s="3"/>
      <c r="E395" s="3"/>
      <c r="F395" s="4"/>
      <c r="G395" s="3"/>
      <c r="H395" s="3"/>
    </row>
    <row r="396" spans="2:8" x14ac:dyDescent="0.25">
      <c r="B396" s="6" t="s">
        <v>4</v>
      </c>
      <c r="C396" s="6" t="s">
        <v>5</v>
      </c>
      <c r="D396" s="6" t="s">
        <v>6</v>
      </c>
      <c r="E396" s="7"/>
      <c r="F396" s="8" t="s">
        <v>7</v>
      </c>
      <c r="G396" s="9" t="s">
        <v>8</v>
      </c>
      <c r="H396" s="9" t="s">
        <v>9</v>
      </c>
    </row>
    <row r="397" spans="2:8" x14ac:dyDescent="0.25">
      <c r="B397" s="6"/>
      <c r="C397" s="6"/>
      <c r="D397" s="6"/>
      <c r="E397" s="7"/>
      <c r="F397" s="8"/>
      <c r="G397" s="9"/>
      <c r="H397" s="9"/>
    </row>
    <row r="398" spans="2:8" x14ac:dyDescent="0.25">
      <c r="B398" s="10" t="s">
        <v>10</v>
      </c>
      <c r="C398" s="40" t="s">
        <v>11</v>
      </c>
      <c r="D398" s="41"/>
      <c r="E398" s="41"/>
      <c r="F398" s="41"/>
      <c r="G398" s="41"/>
      <c r="H398" s="42"/>
    </row>
    <row r="399" spans="2:8" x14ac:dyDescent="0.25">
      <c r="B399" s="10">
        <v>1</v>
      </c>
      <c r="C399" s="12" t="s">
        <v>12</v>
      </c>
      <c r="D399" s="10" t="s">
        <v>13</v>
      </c>
      <c r="E399" s="10"/>
      <c r="F399" s="13">
        <f>SUM(F414:F416)</f>
        <v>23</v>
      </c>
      <c r="G399" s="14">
        <f>0.05*H417</f>
        <v>0</v>
      </c>
      <c r="H399" s="14">
        <f>F399*G399</f>
        <v>0</v>
      </c>
    </row>
    <row r="400" spans="2:8" x14ac:dyDescent="0.25">
      <c r="B400" s="10"/>
      <c r="C400" s="12"/>
      <c r="D400" s="12"/>
      <c r="E400" s="49"/>
      <c r="F400" s="40" t="s">
        <v>14</v>
      </c>
      <c r="G400" s="42"/>
      <c r="H400" s="15">
        <f>H399</f>
        <v>0</v>
      </c>
    </row>
    <row r="401" spans="2:8" x14ac:dyDescent="0.25">
      <c r="B401" s="10" t="s">
        <v>15</v>
      </c>
      <c r="C401" s="40" t="s">
        <v>29</v>
      </c>
      <c r="D401" s="41"/>
      <c r="E401" s="41"/>
      <c r="F401" s="41"/>
      <c r="G401" s="41"/>
      <c r="H401" s="42"/>
    </row>
    <row r="402" spans="2:8" x14ac:dyDescent="0.25">
      <c r="B402" s="10"/>
      <c r="C402" s="26" t="s">
        <v>31</v>
      </c>
      <c r="D402" s="10" t="s">
        <v>48</v>
      </c>
      <c r="E402" s="10"/>
      <c r="F402" s="27">
        <v>1.05</v>
      </c>
      <c r="G402" s="34">
        <f>S19</f>
        <v>0</v>
      </c>
      <c r="H402" s="29">
        <f>F402*G402</f>
        <v>0</v>
      </c>
    </row>
    <row r="403" spans="2:8" x14ac:dyDescent="0.25">
      <c r="B403" s="10"/>
      <c r="C403" s="26" t="s">
        <v>33</v>
      </c>
      <c r="D403" s="10" t="s">
        <v>34</v>
      </c>
      <c r="E403" s="10"/>
      <c r="F403" s="27">
        <v>0.52200000000000002</v>
      </c>
      <c r="G403" s="34">
        <f>S20</f>
        <v>0</v>
      </c>
      <c r="H403" s="29">
        <f t="shared" ref="H403:H404" si="29">F403*G403</f>
        <v>0</v>
      </c>
    </row>
    <row r="404" spans="2:8" x14ac:dyDescent="0.25">
      <c r="B404" s="10"/>
      <c r="C404" s="26" t="s">
        <v>35</v>
      </c>
      <c r="D404" s="10" t="s">
        <v>34</v>
      </c>
      <c r="E404" s="10"/>
      <c r="F404" s="27">
        <v>0.78300000000000003</v>
      </c>
      <c r="G404" s="34">
        <f>S22</f>
        <v>0</v>
      </c>
      <c r="H404" s="29">
        <f t="shared" si="29"/>
        <v>0</v>
      </c>
    </row>
    <row r="405" spans="2:8" x14ac:dyDescent="0.25">
      <c r="B405" s="10"/>
      <c r="C405" s="26"/>
      <c r="D405" s="10"/>
      <c r="E405" s="10"/>
      <c r="F405" s="27"/>
      <c r="G405" s="27"/>
      <c r="H405" s="29"/>
    </row>
    <row r="406" spans="2:8" x14ac:dyDescent="0.25">
      <c r="B406" s="10"/>
      <c r="C406" s="26" t="s">
        <v>46</v>
      </c>
      <c r="D406" s="10" t="s">
        <v>32</v>
      </c>
      <c r="E406" s="10"/>
      <c r="F406" s="27">
        <v>0.6</v>
      </c>
      <c r="G406" s="34">
        <f>S30</f>
        <v>0</v>
      </c>
      <c r="H406" s="29">
        <f t="shared" ref="H406:H411" si="30">F406*G406</f>
        <v>0</v>
      </c>
    </row>
    <row r="407" spans="2:8" x14ac:dyDescent="0.25">
      <c r="B407" s="10"/>
      <c r="C407" s="12" t="s">
        <v>16</v>
      </c>
      <c r="D407" s="10" t="s">
        <v>17</v>
      </c>
      <c r="E407" s="10"/>
      <c r="F407" s="27">
        <v>2.5</v>
      </c>
      <c r="G407" s="34">
        <f>S24</f>
        <v>0</v>
      </c>
      <c r="H407" s="29">
        <f t="shared" si="30"/>
        <v>0</v>
      </c>
    </row>
    <row r="408" spans="2:8" x14ac:dyDescent="0.25">
      <c r="B408" s="10"/>
      <c r="C408" s="12" t="s">
        <v>47</v>
      </c>
      <c r="D408" s="10" t="s">
        <v>32</v>
      </c>
      <c r="E408" s="10"/>
      <c r="F408" s="27">
        <v>1</v>
      </c>
      <c r="G408" s="34">
        <f>S29</f>
        <v>0</v>
      </c>
      <c r="H408" s="29">
        <f t="shared" si="30"/>
        <v>0</v>
      </c>
    </row>
    <row r="409" spans="2:8" x14ac:dyDescent="0.25">
      <c r="B409" s="10"/>
      <c r="C409" s="12" t="s">
        <v>49</v>
      </c>
      <c r="D409" s="10" t="s">
        <v>40</v>
      </c>
      <c r="E409" s="10"/>
      <c r="F409" s="27">
        <v>0.55000000000000004</v>
      </c>
      <c r="G409" s="34">
        <f>S27</f>
        <v>0</v>
      </c>
      <c r="H409" s="29">
        <f t="shared" si="30"/>
        <v>0</v>
      </c>
    </row>
    <row r="410" spans="2:8" x14ac:dyDescent="0.25">
      <c r="B410" s="10"/>
      <c r="C410" s="12" t="s">
        <v>50</v>
      </c>
      <c r="D410" s="10" t="s">
        <v>40</v>
      </c>
      <c r="E410" s="10"/>
      <c r="F410" s="48">
        <v>0.7</v>
      </c>
      <c r="G410" s="50">
        <f>S28</f>
        <v>0</v>
      </c>
      <c r="H410" s="29">
        <f t="shared" si="30"/>
        <v>0</v>
      </c>
    </row>
    <row r="411" spans="2:8" x14ac:dyDescent="0.25">
      <c r="B411" s="10"/>
      <c r="C411" s="26" t="s">
        <v>51</v>
      </c>
      <c r="D411" s="10" t="s">
        <v>32</v>
      </c>
      <c r="E411" s="10"/>
      <c r="F411" s="48">
        <v>50</v>
      </c>
      <c r="G411" s="50">
        <f>S32</f>
        <v>0</v>
      </c>
      <c r="H411" s="29">
        <f t="shared" si="30"/>
        <v>0</v>
      </c>
    </row>
    <row r="412" spans="2:8" x14ac:dyDescent="0.25">
      <c r="B412" s="10"/>
      <c r="C412" s="12"/>
      <c r="D412" s="12"/>
      <c r="E412" s="49"/>
      <c r="F412" s="40" t="s">
        <v>20</v>
      </c>
      <c r="G412" s="42"/>
      <c r="H412" s="50">
        <f>SUM(H402:H411)</f>
        <v>0</v>
      </c>
    </row>
    <row r="413" spans="2:8" x14ac:dyDescent="0.25">
      <c r="B413" s="10" t="s">
        <v>21</v>
      </c>
      <c r="C413" s="40" t="s">
        <v>22</v>
      </c>
      <c r="D413" s="41"/>
      <c r="E413" s="41"/>
      <c r="F413" s="41"/>
      <c r="G413" s="41"/>
      <c r="H413" s="42"/>
    </row>
    <row r="414" spans="2:8" x14ac:dyDescent="0.25">
      <c r="B414" s="10">
        <v>1</v>
      </c>
      <c r="C414" s="12" t="s">
        <v>23</v>
      </c>
      <c r="D414" s="10" t="s">
        <v>30</v>
      </c>
      <c r="E414" s="10"/>
      <c r="F414" s="13">
        <v>1</v>
      </c>
      <c r="G414" s="14">
        <f>S11</f>
        <v>0</v>
      </c>
      <c r="H414" s="14">
        <f>F414*G414</f>
        <v>0</v>
      </c>
    </row>
    <row r="415" spans="2:8" x14ac:dyDescent="0.25">
      <c r="B415" s="10">
        <v>2</v>
      </c>
      <c r="C415" s="12" t="s">
        <v>24</v>
      </c>
      <c r="D415" s="10" t="s">
        <v>30</v>
      </c>
      <c r="E415" s="10"/>
      <c r="F415" s="13">
        <v>11</v>
      </c>
      <c r="G415" s="14">
        <f>S12</f>
        <v>0</v>
      </c>
      <c r="H415" s="14">
        <f t="shared" ref="H415:H416" si="31">F415*G415</f>
        <v>0</v>
      </c>
    </row>
    <row r="416" spans="2:8" x14ac:dyDescent="0.25">
      <c r="B416" s="10">
        <v>3</v>
      </c>
      <c r="C416" s="12" t="s">
        <v>25</v>
      </c>
      <c r="D416" s="10" t="s">
        <v>30</v>
      </c>
      <c r="E416" s="10"/>
      <c r="F416" s="13">
        <v>11</v>
      </c>
      <c r="G416" s="14">
        <f>S14</f>
        <v>0</v>
      </c>
      <c r="H416" s="14">
        <f t="shared" si="31"/>
        <v>0</v>
      </c>
    </row>
    <row r="417" spans="2:8" x14ac:dyDescent="0.25">
      <c r="B417" s="10"/>
      <c r="C417" s="12"/>
      <c r="D417" s="12"/>
      <c r="E417" s="49"/>
      <c r="F417" s="40" t="s">
        <v>26</v>
      </c>
      <c r="G417" s="42"/>
      <c r="H417" s="15">
        <f>SUM(H414:H416)</f>
        <v>0</v>
      </c>
    </row>
    <row r="418" spans="2:8" ht="15.75" thickBot="1" x14ac:dyDescent="0.3">
      <c r="B418" s="3"/>
      <c r="C418" s="3"/>
      <c r="D418" s="3"/>
      <c r="E418" s="3"/>
      <c r="F418" s="4"/>
      <c r="G418" s="3"/>
      <c r="H418" s="3"/>
    </row>
    <row r="419" spans="2:8" ht="15.75" thickBot="1" x14ac:dyDescent="0.3">
      <c r="B419" s="16"/>
      <c r="C419" s="17" t="s">
        <v>27</v>
      </c>
      <c r="D419" s="17"/>
      <c r="E419" s="17"/>
      <c r="F419" s="18" t="s">
        <v>28</v>
      </c>
      <c r="G419" s="17"/>
      <c r="H419" s="22">
        <f>H417+H412+H400</f>
        <v>0</v>
      </c>
    </row>
    <row r="420" spans="2:8" x14ac:dyDescent="0.25">
      <c r="B420" s="3"/>
      <c r="C420" s="3"/>
      <c r="D420" s="3"/>
      <c r="E420" s="3"/>
      <c r="F420" s="4"/>
      <c r="G420" s="3"/>
      <c r="H420" s="3"/>
    </row>
    <row r="421" spans="2:8" x14ac:dyDescent="0.25">
      <c r="B421" s="1" t="s">
        <v>0</v>
      </c>
      <c r="C421" s="1"/>
      <c r="D421" s="1"/>
      <c r="E421" s="1"/>
      <c r="F421" s="1"/>
      <c r="G421" s="1"/>
      <c r="H421" s="2"/>
    </row>
    <row r="422" spans="2:8" x14ac:dyDescent="0.25">
      <c r="B422" s="3" t="s">
        <v>1</v>
      </c>
      <c r="C422" s="3"/>
      <c r="D422" s="3" t="s">
        <v>2</v>
      </c>
      <c r="E422" s="3"/>
      <c r="F422" s="4"/>
      <c r="G422" s="3"/>
      <c r="H422" s="2"/>
    </row>
    <row r="423" spans="2:8" x14ac:dyDescent="0.25">
      <c r="B423" s="5">
        <f>+'[1]IPV VIVIENDA'!A27</f>
        <v>18</v>
      </c>
      <c r="C423" s="46" t="str">
        <f>+'[1]IPV VIVIENDA'!B27</f>
        <v>Aislación hidráulica con membrana con al esp=4mm, s/losa ext</v>
      </c>
      <c r="D423" s="5" t="str">
        <f>+'[1]IPV VIVIENDA'!C27</f>
        <v>m2</v>
      </c>
      <c r="E423" s="5"/>
      <c r="F423" s="4"/>
      <c r="G423" s="3"/>
      <c r="H423" s="3"/>
    </row>
    <row r="424" spans="2:8" x14ac:dyDescent="0.25">
      <c r="B424" s="3"/>
      <c r="C424" s="47"/>
      <c r="D424" s="3"/>
      <c r="E424" s="3"/>
      <c r="F424" s="4"/>
      <c r="G424" s="3"/>
      <c r="H424" s="3"/>
    </row>
    <row r="425" spans="2:8" x14ac:dyDescent="0.25">
      <c r="B425" s="6" t="s">
        <v>4</v>
      </c>
      <c r="C425" s="6" t="s">
        <v>5</v>
      </c>
      <c r="D425" s="6" t="s">
        <v>6</v>
      </c>
      <c r="E425" s="7"/>
      <c r="F425" s="8" t="s">
        <v>7</v>
      </c>
      <c r="G425" s="9" t="s">
        <v>8</v>
      </c>
      <c r="H425" s="9" t="s">
        <v>9</v>
      </c>
    </row>
    <row r="426" spans="2:8" x14ac:dyDescent="0.25">
      <c r="B426" s="6"/>
      <c r="C426" s="6"/>
      <c r="D426" s="6"/>
      <c r="E426" s="7"/>
      <c r="F426" s="8"/>
      <c r="G426" s="9"/>
      <c r="H426" s="9"/>
    </row>
    <row r="427" spans="2:8" x14ac:dyDescent="0.25">
      <c r="B427" s="10" t="s">
        <v>10</v>
      </c>
      <c r="C427" s="40" t="s">
        <v>11</v>
      </c>
      <c r="D427" s="41"/>
      <c r="E427" s="41"/>
      <c r="F427" s="41"/>
      <c r="G427" s="41"/>
      <c r="H427" s="42"/>
    </row>
    <row r="428" spans="2:8" x14ac:dyDescent="0.25">
      <c r="B428" s="10">
        <v>1</v>
      </c>
      <c r="C428" s="12" t="s">
        <v>12</v>
      </c>
      <c r="D428" s="10" t="s">
        <v>13</v>
      </c>
      <c r="E428" s="10"/>
      <c r="F428" s="13">
        <f>SUM(F440:F442)</f>
        <v>1.85</v>
      </c>
      <c r="G428" s="14">
        <f>0.05*H443</f>
        <v>0</v>
      </c>
      <c r="H428" s="14">
        <f>F428*G428</f>
        <v>0</v>
      </c>
    </row>
    <row r="429" spans="2:8" x14ac:dyDescent="0.25">
      <c r="B429" s="10"/>
      <c r="C429" s="12"/>
      <c r="D429" s="12"/>
      <c r="E429" s="12"/>
      <c r="F429" s="11" t="s">
        <v>14</v>
      </c>
      <c r="G429" s="11"/>
      <c r="H429" s="15">
        <f>H428</f>
        <v>0</v>
      </c>
    </row>
    <row r="430" spans="2:8" x14ac:dyDescent="0.25">
      <c r="B430" s="10" t="s">
        <v>15</v>
      </c>
      <c r="C430" s="40" t="s">
        <v>52</v>
      </c>
      <c r="D430" s="41"/>
      <c r="E430" s="41"/>
      <c r="F430" s="41"/>
      <c r="G430" s="41"/>
      <c r="H430" s="42"/>
    </row>
    <row r="431" spans="2:8" x14ac:dyDescent="0.25">
      <c r="B431" s="10"/>
      <c r="C431" s="12" t="s">
        <v>53</v>
      </c>
      <c r="D431" s="10" t="s">
        <v>17</v>
      </c>
      <c r="E431" s="10"/>
      <c r="F431" s="27">
        <v>4.0999999999999996</v>
      </c>
      <c r="G431" s="34">
        <f>S25</f>
        <v>0</v>
      </c>
      <c r="H431" s="34">
        <f>F431*G431</f>
        <v>0</v>
      </c>
    </row>
    <row r="432" spans="2:8" x14ac:dyDescent="0.25">
      <c r="B432" s="10"/>
      <c r="C432" s="12" t="s">
        <v>54</v>
      </c>
      <c r="D432" s="10" t="s">
        <v>17</v>
      </c>
      <c r="E432" s="10"/>
      <c r="F432" s="27">
        <v>1.1000000000000001</v>
      </c>
      <c r="G432" s="34">
        <f>S33</f>
        <v>0</v>
      </c>
      <c r="H432" s="34">
        <f t="shared" ref="H432:H437" si="32">F432*G432</f>
        <v>0</v>
      </c>
    </row>
    <row r="433" spans="2:8" x14ac:dyDescent="0.25">
      <c r="B433" s="10"/>
      <c r="C433" s="12" t="s">
        <v>47</v>
      </c>
      <c r="D433" s="10" t="s">
        <v>32</v>
      </c>
      <c r="E433" s="10"/>
      <c r="F433" s="27">
        <v>0.2</v>
      </c>
      <c r="G433" s="34">
        <f>S29</f>
        <v>0</v>
      </c>
      <c r="H433" s="34">
        <f t="shared" si="32"/>
        <v>0</v>
      </c>
    </row>
    <row r="434" spans="2:8" x14ac:dyDescent="0.25">
      <c r="B434" s="10"/>
      <c r="C434" s="12" t="s">
        <v>50</v>
      </c>
      <c r="D434" s="10" t="s">
        <v>40</v>
      </c>
      <c r="E434" s="10"/>
      <c r="F434" s="27">
        <v>1.7</v>
      </c>
      <c r="G434" s="34">
        <f>S28</f>
        <v>0</v>
      </c>
      <c r="H434" s="34">
        <f t="shared" si="32"/>
        <v>0</v>
      </c>
    </row>
    <row r="435" spans="2:8" x14ac:dyDescent="0.25">
      <c r="B435" s="10"/>
      <c r="C435" s="12" t="s">
        <v>55</v>
      </c>
      <c r="D435" s="10" t="s">
        <v>17</v>
      </c>
      <c r="E435" s="10"/>
      <c r="F435" s="48">
        <v>1.05</v>
      </c>
      <c r="G435" s="50">
        <f>S34</f>
        <v>0</v>
      </c>
      <c r="H435" s="34">
        <f t="shared" si="32"/>
        <v>0</v>
      </c>
    </row>
    <row r="436" spans="2:8" x14ac:dyDescent="0.25">
      <c r="B436" s="10"/>
      <c r="C436" s="26" t="s">
        <v>56</v>
      </c>
      <c r="D436" s="10" t="s">
        <v>17</v>
      </c>
      <c r="E436" s="10"/>
      <c r="F436" s="48">
        <v>1.05</v>
      </c>
      <c r="G436" s="50">
        <f>S35</f>
        <v>0</v>
      </c>
      <c r="H436" s="34">
        <f t="shared" si="32"/>
        <v>0</v>
      </c>
    </row>
    <row r="437" spans="2:8" x14ac:dyDescent="0.25">
      <c r="B437" s="10"/>
      <c r="C437" s="26" t="s">
        <v>57</v>
      </c>
      <c r="D437" s="10" t="s">
        <v>58</v>
      </c>
      <c r="E437" s="10"/>
      <c r="F437" s="48">
        <v>14</v>
      </c>
      <c r="G437" s="50">
        <f>S36</f>
        <v>0</v>
      </c>
      <c r="H437" s="34">
        <f t="shared" si="32"/>
        <v>0</v>
      </c>
    </row>
    <row r="438" spans="2:8" x14ac:dyDescent="0.25">
      <c r="B438" s="10"/>
      <c r="C438" s="12"/>
      <c r="D438" s="12"/>
      <c r="E438" s="12"/>
      <c r="F438" s="11" t="s">
        <v>20</v>
      </c>
      <c r="G438" s="11"/>
      <c r="H438" s="50">
        <f>SUM(H431:H437)</f>
        <v>0</v>
      </c>
    </row>
    <row r="439" spans="2:8" x14ac:dyDescent="0.25">
      <c r="B439" s="10" t="s">
        <v>21</v>
      </c>
      <c r="C439" s="40" t="s">
        <v>22</v>
      </c>
      <c r="D439" s="41"/>
      <c r="E439" s="41"/>
      <c r="F439" s="41"/>
      <c r="G439" s="41"/>
      <c r="H439" s="42"/>
    </row>
    <row r="440" spans="2:8" x14ac:dyDescent="0.25">
      <c r="B440" s="10">
        <v>1</v>
      </c>
      <c r="C440" s="12" t="s">
        <v>23</v>
      </c>
      <c r="D440" s="10" t="s">
        <v>30</v>
      </c>
      <c r="E440" s="10"/>
      <c r="F440" s="13">
        <v>0.05</v>
      </c>
      <c r="G440" s="14">
        <f>S11</f>
        <v>0</v>
      </c>
      <c r="H440" s="14">
        <f>F440*G440</f>
        <v>0</v>
      </c>
    </row>
    <row r="441" spans="2:8" x14ac:dyDescent="0.25">
      <c r="B441" s="10">
        <v>2</v>
      </c>
      <c r="C441" s="12" t="s">
        <v>24</v>
      </c>
      <c r="D441" s="10" t="s">
        <v>30</v>
      </c>
      <c r="E441" s="10"/>
      <c r="F441" s="13">
        <v>0.9</v>
      </c>
      <c r="G441" s="14">
        <f>S12</f>
        <v>0</v>
      </c>
      <c r="H441" s="14">
        <f t="shared" ref="H441:H442" si="33">F441*G441</f>
        <v>0</v>
      </c>
    </row>
    <row r="442" spans="2:8" x14ac:dyDescent="0.25">
      <c r="B442" s="10">
        <v>3</v>
      </c>
      <c r="C442" s="12" t="s">
        <v>25</v>
      </c>
      <c r="D442" s="10" t="s">
        <v>30</v>
      </c>
      <c r="E442" s="10"/>
      <c r="F442" s="13">
        <v>0.9</v>
      </c>
      <c r="G442" s="14">
        <f>S14</f>
        <v>0</v>
      </c>
      <c r="H442" s="14">
        <f t="shared" si="33"/>
        <v>0</v>
      </c>
    </row>
    <row r="443" spans="2:8" x14ac:dyDescent="0.25">
      <c r="B443" s="10"/>
      <c r="C443" s="12"/>
      <c r="D443" s="12"/>
      <c r="E443" s="12"/>
      <c r="F443" s="11" t="s">
        <v>26</v>
      </c>
      <c r="G443" s="11"/>
      <c r="H443" s="15">
        <f>SUM(H440:H442)</f>
        <v>0</v>
      </c>
    </row>
    <row r="444" spans="2:8" ht="15.75" thickBot="1" x14ac:dyDescent="0.3">
      <c r="B444" s="3"/>
      <c r="C444" s="3"/>
      <c r="D444" s="3"/>
      <c r="E444" s="3"/>
      <c r="F444" s="4"/>
      <c r="G444" s="3"/>
      <c r="H444" s="3"/>
    </row>
    <row r="445" spans="2:8" ht="15.75" thickBot="1" x14ac:dyDescent="0.3">
      <c r="B445" s="16"/>
      <c r="C445" s="17" t="s">
        <v>27</v>
      </c>
      <c r="D445" s="17"/>
      <c r="E445" s="17"/>
      <c r="F445" s="18" t="s">
        <v>28</v>
      </c>
      <c r="G445" s="17"/>
      <c r="H445" s="22">
        <f>H443+H438+H429</f>
        <v>0</v>
      </c>
    </row>
    <row r="446" spans="2:8" x14ac:dyDescent="0.25">
      <c r="B446" s="3"/>
      <c r="C446" s="3"/>
      <c r="D446" s="3"/>
      <c r="E446" s="3"/>
      <c r="F446" s="4"/>
      <c r="G446" s="3"/>
      <c r="H446" s="3"/>
    </row>
    <row r="447" spans="2:8" x14ac:dyDescent="0.25">
      <c r="B447" s="1" t="s">
        <v>0</v>
      </c>
      <c r="C447" s="1"/>
      <c r="D447" s="1"/>
      <c r="E447" s="1"/>
      <c r="F447" s="1"/>
      <c r="G447" s="1"/>
      <c r="H447" s="2"/>
    </row>
    <row r="448" spans="2:8" x14ac:dyDescent="0.25">
      <c r="B448" s="3" t="s">
        <v>1</v>
      </c>
      <c r="C448" s="3"/>
      <c r="D448" s="3" t="s">
        <v>2</v>
      </c>
      <c r="E448" s="3"/>
      <c r="F448" s="4"/>
      <c r="G448" s="3"/>
      <c r="H448" s="2"/>
    </row>
    <row r="449" spans="2:8" x14ac:dyDescent="0.25">
      <c r="B449" s="5">
        <f>+'[1]IPV VIVIENDA'!A28</f>
        <v>19</v>
      </c>
      <c r="C449" s="46" t="str">
        <f>+'[1]IPV VIVIENDA'!B28</f>
        <v>Piso cerámico - 1º calidad Alto tránsito - incl umbrales (no incluye zona de guardado placares - bajo mesada)</v>
      </c>
      <c r="D449" s="5" t="str">
        <f>+'[1]IPV VIVIENDA'!C28</f>
        <v>m2</v>
      </c>
      <c r="E449" s="5"/>
      <c r="F449" s="4"/>
      <c r="G449" s="3"/>
      <c r="H449" s="3"/>
    </row>
    <row r="450" spans="2:8" x14ac:dyDescent="0.25">
      <c r="B450" s="3"/>
      <c r="C450" s="47"/>
      <c r="D450" s="3"/>
      <c r="E450" s="3"/>
      <c r="F450" s="4"/>
      <c r="G450" s="3"/>
      <c r="H450" s="3"/>
    </row>
    <row r="451" spans="2:8" x14ac:dyDescent="0.25">
      <c r="B451" s="6" t="s">
        <v>4</v>
      </c>
      <c r="C451" s="6" t="s">
        <v>5</v>
      </c>
      <c r="D451" s="6" t="s">
        <v>6</v>
      </c>
      <c r="E451" s="7"/>
      <c r="F451" s="8" t="s">
        <v>7</v>
      </c>
      <c r="G451" s="9" t="s">
        <v>8</v>
      </c>
      <c r="H451" s="9" t="s">
        <v>9</v>
      </c>
    </row>
    <row r="452" spans="2:8" x14ac:dyDescent="0.25">
      <c r="B452" s="6"/>
      <c r="C452" s="6"/>
      <c r="D452" s="6"/>
      <c r="E452" s="7"/>
      <c r="F452" s="8"/>
      <c r="G452" s="9"/>
      <c r="H452" s="9"/>
    </row>
    <row r="453" spans="2:8" x14ac:dyDescent="0.25">
      <c r="B453" s="10" t="s">
        <v>10</v>
      </c>
      <c r="C453" s="40" t="s">
        <v>11</v>
      </c>
      <c r="D453" s="41"/>
      <c r="E453" s="41"/>
      <c r="F453" s="41"/>
      <c r="G453" s="41"/>
      <c r="H453" s="42"/>
    </row>
    <row r="454" spans="2:8" x14ac:dyDescent="0.25">
      <c r="B454" s="10">
        <v>1</v>
      </c>
      <c r="C454" s="12" t="s">
        <v>12</v>
      </c>
      <c r="D454" s="10" t="s">
        <v>13</v>
      </c>
      <c r="E454" s="10"/>
      <c r="F454" s="13">
        <f>SUM(F463:F465)</f>
        <v>1.1000000000000001</v>
      </c>
      <c r="G454" s="14">
        <f>0.05*H466</f>
        <v>7.1286000000000005</v>
      </c>
      <c r="H454" s="14">
        <f>F454*G454</f>
        <v>7.8414600000000014</v>
      </c>
    </row>
    <row r="455" spans="2:8" x14ac:dyDescent="0.25">
      <c r="B455" s="10"/>
      <c r="C455" s="12"/>
      <c r="D455" s="12"/>
      <c r="E455" s="12"/>
      <c r="F455" s="11" t="s">
        <v>14</v>
      </c>
      <c r="G455" s="11"/>
      <c r="H455" s="15">
        <f>H454</f>
        <v>7.8414600000000014</v>
      </c>
    </row>
    <row r="456" spans="2:8" x14ac:dyDescent="0.25">
      <c r="B456" s="10" t="s">
        <v>15</v>
      </c>
      <c r="C456" s="40" t="s">
        <v>29</v>
      </c>
      <c r="D456" s="41"/>
      <c r="E456" s="41"/>
      <c r="F456" s="41"/>
      <c r="G456" s="41"/>
      <c r="H456" s="42"/>
    </row>
    <row r="457" spans="2:8" x14ac:dyDescent="0.25">
      <c r="B457" s="10" t="s">
        <v>59</v>
      </c>
      <c r="C457" s="12" t="s">
        <v>60</v>
      </c>
      <c r="D457" s="10" t="s">
        <v>17</v>
      </c>
      <c r="E457" s="10"/>
      <c r="F457" s="13">
        <v>1.05</v>
      </c>
      <c r="G457" s="34">
        <f>S53</f>
        <v>0</v>
      </c>
      <c r="H457" s="51">
        <f>F457*G457</f>
        <v>0</v>
      </c>
    </row>
    <row r="458" spans="2:8" x14ac:dyDescent="0.25">
      <c r="B458" s="10" t="s">
        <v>61</v>
      </c>
      <c r="C458" s="26" t="s">
        <v>31</v>
      </c>
      <c r="D458" s="10" t="s">
        <v>32</v>
      </c>
      <c r="E458" s="10"/>
      <c r="F458" s="13">
        <v>15</v>
      </c>
      <c r="G458" s="34">
        <f>S19</f>
        <v>0</v>
      </c>
      <c r="H458" s="51">
        <f t="shared" ref="H458:H460" si="34">F458*G458</f>
        <v>0</v>
      </c>
    </row>
    <row r="459" spans="2:8" x14ac:dyDescent="0.25">
      <c r="B459" s="10"/>
      <c r="C459" s="26" t="s">
        <v>33</v>
      </c>
      <c r="D459" s="10" t="s">
        <v>34</v>
      </c>
      <c r="E459" s="10"/>
      <c r="F459" s="13">
        <v>0.03</v>
      </c>
      <c r="G459" s="34">
        <f>S20</f>
        <v>0</v>
      </c>
      <c r="H459" s="51">
        <f t="shared" si="34"/>
        <v>0</v>
      </c>
    </row>
    <row r="460" spans="2:8" x14ac:dyDescent="0.25">
      <c r="B460" s="10"/>
      <c r="C460" s="12" t="s">
        <v>62</v>
      </c>
      <c r="D460" s="10" t="s">
        <v>63</v>
      </c>
      <c r="E460" s="10"/>
      <c r="F460" s="13">
        <v>0.105</v>
      </c>
      <c r="G460" s="52">
        <f>S54</f>
        <v>0</v>
      </c>
      <c r="H460" s="51">
        <f t="shared" si="34"/>
        <v>0</v>
      </c>
    </row>
    <row r="461" spans="2:8" x14ac:dyDescent="0.25">
      <c r="B461" s="10"/>
      <c r="C461" s="12"/>
      <c r="D461" s="12"/>
      <c r="E461" s="12"/>
      <c r="F461" s="11" t="s">
        <v>20</v>
      </c>
      <c r="G461" s="11"/>
      <c r="H461" s="14">
        <f>SUM(H457:H460)</f>
        <v>0</v>
      </c>
    </row>
    <row r="462" spans="2:8" x14ac:dyDescent="0.25">
      <c r="B462" s="10" t="s">
        <v>21</v>
      </c>
      <c r="C462" s="40" t="s">
        <v>22</v>
      </c>
      <c r="D462" s="41"/>
      <c r="E462" s="41"/>
      <c r="F462" s="41"/>
      <c r="G462" s="41"/>
      <c r="H462" s="42"/>
    </row>
    <row r="463" spans="2:8" x14ac:dyDescent="0.25">
      <c r="B463" s="10">
        <v>1</v>
      </c>
      <c r="C463" s="12" t="s">
        <v>23</v>
      </c>
      <c r="D463" s="10" t="s">
        <v>30</v>
      </c>
      <c r="E463" s="10"/>
      <c r="F463" s="13">
        <v>0.1</v>
      </c>
      <c r="G463" s="14">
        <f>74*2.18</f>
        <v>161.32000000000002</v>
      </c>
      <c r="H463" s="14">
        <f>F463*G463</f>
        <v>16.132000000000001</v>
      </c>
    </row>
    <row r="464" spans="2:8" x14ac:dyDescent="0.25">
      <c r="B464" s="10">
        <v>2</v>
      </c>
      <c r="C464" s="12" t="s">
        <v>24</v>
      </c>
      <c r="D464" s="10" t="s">
        <v>30</v>
      </c>
      <c r="E464" s="10"/>
      <c r="F464" s="13">
        <v>0.5</v>
      </c>
      <c r="G464" s="14">
        <f>2.18*63</f>
        <v>137.34</v>
      </c>
      <c r="H464" s="14">
        <f t="shared" ref="H464:H465" si="35">F464*G464</f>
        <v>68.67</v>
      </c>
    </row>
    <row r="465" spans="2:8" x14ac:dyDescent="0.25">
      <c r="B465" s="10">
        <v>3</v>
      </c>
      <c r="C465" s="12" t="s">
        <v>25</v>
      </c>
      <c r="D465" s="10" t="s">
        <v>30</v>
      </c>
      <c r="E465" s="10"/>
      <c r="F465" s="13">
        <v>0.5</v>
      </c>
      <c r="G465" s="14">
        <f>2.18*53</f>
        <v>115.54</v>
      </c>
      <c r="H465" s="14">
        <f t="shared" si="35"/>
        <v>57.77</v>
      </c>
    </row>
    <row r="466" spans="2:8" x14ac:dyDescent="0.25">
      <c r="B466" s="10"/>
      <c r="C466" s="12"/>
      <c r="D466" s="12"/>
      <c r="E466" s="12"/>
      <c r="F466" s="11" t="s">
        <v>26</v>
      </c>
      <c r="G466" s="11"/>
      <c r="H466" s="15">
        <f>SUM(H463:H465)</f>
        <v>142.572</v>
      </c>
    </row>
    <row r="467" spans="2:8" ht="15.75" thickBot="1" x14ac:dyDescent="0.3">
      <c r="B467" s="3"/>
      <c r="C467" s="3"/>
      <c r="D467" s="3"/>
      <c r="E467" s="3"/>
      <c r="F467" s="4"/>
      <c r="G467" s="3"/>
      <c r="H467" s="3"/>
    </row>
    <row r="468" spans="2:8" ht="15.75" thickBot="1" x14ac:dyDescent="0.3">
      <c r="B468" s="16"/>
      <c r="C468" s="17" t="s">
        <v>27</v>
      </c>
      <c r="D468" s="17"/>
      <c r="E468" s="17"/>
      <c r="F468" s="18" t="s">
        <v>28</v>
      </c>
      <c r="G468" s="17"/>
      <c r="H468" s="22">
        <f>SUM(H461+H455+H466)</f>
        <v>150.41346000000001</v>
      </c>
    </row>
    <row r="469" spans="2:8" x14ac:dyDescent="0.25">
      <c r="B469" s="3"/>
      <c r="C469" s="3"/>
      <c r="D469" s="3"/>
      <c r="E469" s="3"/>
      <c r="F469" s="4"/>
      <c r="G469" s="3"/>
      <c r="H469" s="3"/>
    </row>
    <row r="470" spans="2:8" x14ac:dyDescent="0.25">
      <c r="B470" s="1" t="s">
        <v>0</v>
      </c>
      <c r="C470" s="1"/>
      <c r="D470" s="1"/>
      <c r="E470" s="1"/>
      <c r="F470" s="1"/>
      <c r="G470" s="1"/>
      <c r="H470" s="2"/>
    </row>
    <row r="471" spans="2:8" x14ac:dyDescent="0.25">
      <c r="B471" s="3"/>
      <c r="C471" s="3"/>
      <c r="D471" s="3"/>
      <c r="E471" s="3"/>
      <c r="F471" s="4"/>
      <c r="G471" s="3"/>
      <c r="H471" s="3"/>
    </row>
    <row r="472" spans="2:8" x14ac:dyDescent="0.25">
      <c r="B472" s="3" t="s">
        <v>1</v>
      </c>
      <c r="C472" s="3"/>
      <c r="D472" s="3" t="s">
        <v>2</v>
      </c>
      <c r="E472" s="3"/>
      <c r="F472" s="4"/>
      <c r="G472" s="3"/>
      <c r="H472" s="2"/>
    </row>
    <row r="473" spans="2:8" x14ac:dyDescent="0.25">
      <c r="B473" s="5">
        <f>+'[1]IPV VIVIENDA'!A29</f>
        <v>20</v>
      </c>
      <c r="C473" s="46" t="str">
        <f>+'[1]IPV VIVIENDA'!B29</f>
        <v>Zócalo Cerámico</v>
      </c>
      <c r="D473" s="5" t="str">
        <f>+'[1]IPV VIVIENDA'!C29</f>
        <v>ml.</v>
      </c>
      <c r="E473" s="5"/>
      <c r="F473" s="4"/>
      <c r="G473" s="3"/>
      <c r="H473" s="3"/>
    </row>
    <row r="474" spans="2:8" x14ac:dyDescent="0.25">
      <c r="B474" s="3"/>
      <c r="C474" s="47"/>
      <c r="D474" s="3"/>
      <c r="E474" s="3"/>
      <c r="F474" s="4"/>
      <c r="G474" s="3"/>
      <c r="H474" s="3"/>
    </row>
    <row r="475" spans="2:8" x14ac:dyDescent="0.25">
      <c r="B475" s="6" t="s">
        <v>4</v>
      </c>
      <c r="C475" s="6" t="s">
        <v>5</v>
      </c>
      <c r="D475" s="6" t="s">
        <v>6</v>
      </c>
      <c r="E475" s="7"/>
      <c r="F475" s="8" t="s">
        <v>7</v>
      </c>
      <c r="G475" s="9" t="s">
        <v>8</v>
      </c>
      <c r="H475" s="9" t="s">
        <v>9</v>
      </c>
    </row>
    <row r="476" spans="2:8" x14ac:dyDescent="0.25">
      <c r="B476" s="6"/>
      <c r="C476" s="6"/>
      <c r="D476" s="6"/>
      <c r="E476" s="7"/>
      <c r="F476" s="8"/>
      <c r="G476" s="9"/>
      <c r="H476" s="9"/>
    </row>
    <row r="477" spans="2:8" x14ac:dyDescent="0.25">
      <c r="B477" s="10" t="s">
        <v>10</v>
      </c>
      <c r="C477" s="40" t="s">
        <v>11</v>
      </c>
      <c r="D477" s="41"/>
      <c r="E477" s="41"/>
      <c r="F477" s="41"/>
      <c r="G477" s="41"/>
      <c r="H477" s="42"/>
    </row>
    <row r="478" spans="2:8" x14ac:dyDescent="0.25">
      <c r="B478" s="10">
        <v>1</v>
      </c>
      <c r="C478" s="12" t="s">
        <v>12</v>
      </c>
      <c r="D478" s="10" t="s">
        <v>13</v>
      </c>
      <c r="E478" s="10"/>
      <c r="F478" s="13">
        <f>SUM(F487:F489)</f>
        <v>0.95</v>
      </c>
      <c r="G478" s="14">
        <f>0.05*H490</f>
        <v>0</v>
      </c>
      <c r="H478" s="14">
        <f>F478*G478</f>
        <v>0</v>
      </c>
    </row>
    <row r="479" spans="2:8" x14ac:dyDescent="0.25">
      <c r="B479" s="10"/>
      <c r="C479" s="12"/>
      <c r="D479" s="12"/>
      <c r="E479" s="12"/>
      <c r="F479" s="11" t="s">
        <v>14</v>
      </c>
      <c r="G479" s="11"/>
      <c r="H479" s="15">
        <f>H478</f>
        <v>0</v>
      </c>
    </row>
    <row r="480" spans="2:8" x14ac:dyDescent="0.25">
      <c r="B480" s="10" t="s">
        <v>15</v>
      </c>
      <c r="C480" s="40" t="s">
        <v>29</v>
      </c>
      <c r="D480" s="41"/>
      <c r="E480" s="41"/>
      <c r="F480" s="41"/>
      <c r="G480" s="41"/>
      <c r="H480" s="42"/>
    </row>
    <row r="481" spans="2:8" x14ac:dyDescent="0.25">
      <c r="B481" s="10"/>
      <c r="C481" s="12" t="s">
        <v>64</v>
      </c>
      <c r="D481" s="13" t="s">
        <v>19</v>
      </c>
      <c r="E481" s="13"/>
      <c r="F481" s="10">
        <v>3</v>
      </c>
      <c r="G481" s="53">
        <f>S39</f>
        <v>0</v>
      </c>
      <c r="H481" s="14">
        <f>F481*G481</f>
        <v>0</v>
      </c>
    </row>
    <row r="482" spans="2:8" x14ac:dyDescent="0.25">
      <c r="B482" s="10"/>
      <c r="C482" s="12" t="s">
        <v>65</v>
      </c>
      <c r="D482" s="13" t="s">
        <v>17</v>
      </c>
      <c r="E482" s="13"/>
      <c r="F482" s="10">
        <v>1.05</v>
      </c>
      <c r="G482" s="53">
        <f>S40</f>
        <v>0</v>
      </c>
      <c r="H482" s="14">
        <f>F482*G482</f>
        <v>0</v>
      </c>
    </row>
    <row r="483" spans="2:8" x14ac:dyDescent="0.25">
      <c r="B483" s="10"/>
      <c r="C483" s="12"/>
      <c r="D483" s="13"/>
      <c r="E483" s="13"/>
      <c r="F483" s="10"/>
      <c r="G483" s="53"/>
      <c r="H483" s="14"/>
    </row>
    <row r="484" spans="2:8" x14ac:dyDescent="0.25">
      <c r="B484" s="10"/>
      <c r="C484" s="12"/>
      <c r="D484" s="13"/>
      <c r="E484" s="13"/>
      <c r="F484" s="10"/>
      <c r="G484" s="53"/>
      <c r="H484" s="14"/>
    </row>
    <row r="485" spans="2:8" x14ac:dyDescent="0.25">
      <c r="B485" s="10"/>
      <c r="C485" s="12"/>
      <c r="D485" s="12"/>
      <c r="E485" s="12"/>
      <c r="F485" s="11" t="s">
        <v>20</v>
      </c>
      <c r="G485" s="11"/>
      <c r="H485" s="14">
        <f>SUM(H481:H482)</f>
        <v>0</v>
      </c>
    </row>
    <row r="486" spans="2:8" x14ac:dyDescent="0.25">
      <c r="B486" s="10" t="s">
        <v>21</v>
      </c>
      <c r="C486" s="40" t="s">
        <v>22</v>
      </c>
      <c r="D486" s="41"/>
      <c r="E486" s="41"/>
      <c r="F486" s="41"/>
      <c r="G486" s="41"/>
      <c r="H486" s="42"/>
    </row>
    <row r="487" spans="2:8" x14ac:dyDescent="0.25">
      <c r="B487" s="10">
        <v>1</v>
      </c>
      <c r="C487" s="12" t="s">
        <v>23</v>
      </c>
      <c r="D487" s="10" t="s">
        <v>30</v>
      </c>
      <c r="E487" s="10"/>
      <c r="F487" s="13">
        <v>0.05</v>
      </c>
      <c r="G487" s="14">
        <f>S11</f>
        <v>0</v>
      </c>
      <c r="H487" s="14">
        <f>F487*G487</f>
        <v>0</v>
      </c>
    </row>
    <row r="488" spans="2:8" x14ac:dyDescent="0.25">
      <c r="B488" s="10">
        <v>2</v>
      </c>
      <c r="C488" s="12" t="s">
        <v>24</v>
      </c>
      <c r="D488" s="10" t="s">
        <v>30</v>
      </c>
      <c r="E488" s="10"/>
      <c r="F488" s="13">
        <v>0.6</v>
      </c>
      <c r="G488" s="14">
        <f>S12</f>
        <v>0</v>
      </c>
      <c r="H488" s="14">
        <f t="shared" ref="H488:H489" si="36">F488*G488</f>
        <v>0</v>
      </c>
    </row>
    <row r="489" spans="2:8" x14ac:dyDescent="0.25">
      <c r="B489" s="10">
        <v>3</v>
      </c>
      <c r="C489" s="12" t="s">
        <v>25</v>
      </c>
      <c r="D489" s="10" t="s">
        <v>30</v>
      </c>
      <c r="E489" s="10"/>
      <c r="F489" s="13">
        <v>0.3</v>
      </c>
      <c r="G489" s="14">
        <f>S14</f>
        <v>0</v>
      </c>
      <c r="H489" s="14">
        <f t="shared" si="36"/>
        <v>0</v>
      </c>
    </row>
    <row r="490" spans="2:8" x14ac:dyDescent="0.25">
      <c r="B490" s="10"/>
      <c r="C490" s="12"/>
      <c r="D490" s="12"/>
      <c r="E490" s="12"/>
      <c r="F490" s="11" t="s">
        <v>26</v>
      </c>
      <c r="G490" s="11"/>
      <c r="H490" s="15">
        <f>SUM(H487:H489)</f>
        <v>0</v>
      </c>
    </row>
    <row r="491" spans="2:8" ht="15.75" thickBot="1" x14ac:dyDescent="0.3">
      <c r="B491" s="3"/>
      <c r="C491" s="3"/>
      <c r="D491" s="3"/>
      <c r="E491" s="3"/>
      <c r="F491" s="4"/>
      <c r="G491" s="3"/>
      <c r="H491" s="3"/>
    </row>
    <row r="492" spans="2:8" ht="15.75" thickBot="1" x14ac:dyDescent="0.3">
      <c r="B492" s="16"/>
      <c r="C492" s="17" t="s">
        <v>27</v>
      </c>
      <c r="D492" s="17"/>
      <c r="E492" s="17"/>
      <c r="F492" s="18" t="s">
        <v>28</v>
      </c>
      <c r="G492" s="17"/>
      <c r="H492" s="22">
        <f>H490+H485+H479</f>
        <v>0</v>
      </c>
    </row>
    <row r="493" spans="2:8" x14ac:dyDescent="0.25">
      <c r="B493" s="3"/>
      <c r="C493" s="3"/>
      <c r="D493" s="3"/>
      <c r="E493" s="3"/>
      <c r="F493" s="4"/>
      <c r="G493" s="3"/>
      <c r="H493" s="32"/>
    </row>
    <row r="494" spans="2:8" x14ac:dyDescent="0.25">
      <c r="B494" s="3"/>
      <c r="C494" s="3"/>
      <c r="D494" s="3"/>
      <c r="E494" s="3"/>
      <c r="F494" s="3"/>
      <c r="G494" s="3"/>
      <c r="H494" s="2"/>
    </row>
    <row r="495" spans="2:8" x14ac:dyDescent="0.25">
      <c r="B495" s="3"/>
      <c r="C495" s="3"/>
      <c r="D495" s="3"/>
      <c r="E495" s="3"/>
      <c r="F495" s="3"/>
      <c r="G495" s="3"/>
      <c r="H495" s="2"/>
    </row>
    <row r="496" spans="2:8" x14ac:dyDescent="0.25">
      <c r="B496" s="1" t="s">
        <v>0</v>
      </c>
      <c r="C496" s="1"/>
      <c r="D496" s="1"/>
      <c r="E496" s="1"/>
      <c r="F496" s="1"/>
      <c r="G496" s="1"/>
      <c r="H496" s="3"/>
    </row>
    <row r="497" spans="2:8" x14ac:dyDescent="0.25">
      <c r="B497" s="3" t="s">
        <v>1</v>
      </c>
      <c r="C497" s="3"/>
      <c r="D497" s="3" t="s">
        <v>2</v>
      </c>
      <c r="E497" s="3"/>
      <c r="F497" s="4"/>
      <c r="G497" s="3"/>
      <c r="H497" s="2"/>
    </row>
    <row r="498" spans="2:8" x14ac:dyDescent="0.25">
      <c r="B498" s="5">
        <f>+'[1]IPV VIVIENDA'!A30</f>
        <v>21</v>
      </c>
      <c r="C498" s="54" t="str">
        <f>+'[1]IPV VIVIENDA'!B30</f>
        <v>Carpintería aluminio, metálica y madera (incluído premarcos con antepechos metálicos, mosquiteros y cierre base tº de reserva)</v>
      </c>
      <c r="D498" s="5" t="str">
        <f>+'[1]IPV VIVIENDA'!C30</f>
        <v>Gl.</v>
      </c>
      <c r="E498" s="5"/>
      <c r="F498" s="4"/>
      <c r="G498" s="3"/>
      <c r="H498" s="3"/>
    </row>
    <row r="499" spans="2:8" x14ac:dyDescent="0.25">
      <c r="B499" s="3"/>
      <c r="C499" s="3"/>
      <c r="D499" s="3"/>
      <c r="E499" s="3"/>
      <c r="F499" s="4"/>
      <c r="G499" s="3"/>
      <c r="H499" s="3"/>
    </row>
    <row r="500" spans="2:8" x14ac:dyDescent="0.25">
      <c r="B500" s="6" t="s">
        <v>4</v>
      </c>
      <c r="C500" s="6" t="s">
        <v>5</v>
      </c>
      <c r="D500" s="6" t="s">
        <v>6</v>
      </c>
      <c r="E500" s="7"/>
      <c r="F500" s="8" t="s">
        <v>7</v>
      </c>
      <c r="G500" s="9" t="s">
        <v>8</v>
      </c>
      <c r="H500" s="9" t="s">
        <v>9</v>
      </c>
    </row>
    <row r="501" spans="2:8" x14ac:dyDescent="0.25">
      <c r="B501" s="6"/>
      <c r="C501" s="6"/>
      <c r="D501" s="6"/>
      <c r="E501" s="7"/>
      <c r="F501" s="8"/>
      <c r="G501" s="9"/>
      <c r="H501" s="9"/>
    </row>
    <row r="502" spans="2:8" x14ac:dyDescent="0.25">
      <c r="B502" s="10" t="s">
        <v>10</v>
      </c>
      <c r="C502" s="40" t="s">
        <v>11</v>
      </c>
      <c r="D502" s="41"/>
      <c r="E502" s="41"/>
      <c r="F502" s="41"/>
      <c r="G502" s="41"/>
      <c r="H502" s="42"/>
    </row>
    <row r="503" spans="2:8" x14ac:dyDescent="0.25">
      <c r="B503" s="10">
        <v>1</v>
      </c>
      <c r="C503" s="12" t="s">
        <v>12</v>
      </c>
      <c r="D503" s="10" t="s">
        <v>13</v>
      </c>
      <c r="E503" s="10"/>
      <c r="F503" s="13">
        <f>SUM(F513:F515)</f>
        <v>0.53</v>
      </c>
      <c r="G503" s="14">
        <f>0.05*H516</f>
        <v>0</v>
      </c>
      <c r="H503" s="14">
        <f>F503*G503</f>
        <v>0</v>
      </c>
    </row>
    <row r="504" spans="2:8" x14ac:dyDescent="0.25">
      <c r="B504" s="10"/>
      <c r="C504" s="12"/>
      <c r="D504" s="10"/>
      <c r="E504" s="10"/>
      <c r="F504" s="55"/>
      <c r="G504" s="14"/>
      <c r="H504" s="14">
        <f>H503</f>
        <v>0</v>
      </c>
    </row>
    <row r="505" spans="2:8" x14ac:dyDescent="0.25">
      <c r="B505" s="10"/>
      <c r="C505" s="12"/>
      <c r="D505" s="12"/>
      <c r="E505" s="12"/>
      <c r="F505" s="11" t="s">
        <v>14</v>
      </c>
      <c r="G505" s="11"/>
      <c r="H505" s="15"/>
    </row>
    <row r="506" spans="2:8" x14ac:dyDescent="0.25">
      <c r="B506" s="10" t="s">
        <v>15</v>
      </c>
      <c r="C506" s="40" t="s">
        <v>29</v>
      </c>
      <c r="D506" s="41"/>
      <c r="E506" s="41"/>
      <c r="F506" s="41"/>
      <c r="G506" s="41"/>
      <c r="H506" s="42"/>
    </row>
    <row r="507" spans="2:8" x14ac:dyDescent="0.25">
      <c r="B507" s="10"/>
      <c r="C507" s="26" t="s">
        <v>31</v>
      </c>
      <c r="D507" s="10" t="s">
        <v>66</v>
      </c>
      <c r="E507" s="10"/>
      <c r="F507" s="13">
        <v>0.2</v>
      </c>
      <c r="G507" s="14">
        <f>S19</f>
        <v>0</v>
      </c>
      <c r="H507" s="14">
        <f>F507*G507</f>
        <v>0</v>
      </c>
    </row>
    <row r="508" spans="2:8" x14ac:dyDescent="0.25">
      <c r="B508" s="10"/>
      <c r="C508" s="26" t="s">
        <v>33</v>
      </c>
      <c r="D508" s="10" t="s">
        <v>67</v>
      </c>
      <c r="E508" s="10"/>
      <c r="F508" s="13">
        <v>0.01</v>
      </c>
      <c r="G508" s="14">
        <f>S20</f>
        <v>0</v>
      </c>
      <c r="H508" s="14">
        <f t="shared" ref="H508:H510" si="37">F508*G508</f>
        <v>0</v>
      </c>
    </row>
    <row r="509" spans="2:8" x14ac:dyDescent="0.25">
      <c r="B509" s="10"/>
      <c r="C509" s="12" t="s">
        <v>68</v>
      </c>
      <c r="D509" s="10" t="s">
        <v>66</v>
      </c>
      <c r="E509" s="10"/>
      <c r="F509" s="13">
        <v>0.4</v>
      </c>
      <c r="G509" s="14">
        <f>S37</f>
        <v>0</v>
      </c>
      <c r="H509" s="14">
        <f t="shared" si="37"/>
        <v>0</v>
      </c>
    </row>
    <row r="510" spans="2:8" x14ac:dyDescent="0.25">
      <c r="B510" s="10"/>
      <c r="C510" s="12" t="s">
        <v>69</v>
      </c>
      <c r="D510" s="10" t="s">
        <v>70</v>
      </c>
      <c r="E510" s="10"/>
      <c r="F510" s="13">
        <v>1.05</v>
      </c>
      <c r="G510" s="14">
        <v>13</v>
      </c>
      <c r="H510" s="14">
        <f t="shared" si="37"/>
        <v>13.65</v>
      </c>
    </row>
    <row r="511" spans="2:8" x14ac:dyDescent="0.25">
      <c r="B511" s="10"/>
      <c r="C511" s="12"/>
      <c r="D511" s="12"/>
      <c r="E511" s="12"/>
      <c r="F511" s="11" t="s">
        <v>20</v>
      </c>
      <c r="G511" s="11"/>
      <c r="H511" s="14">
        <f>SUM(H507:H510)</f>
        <v>13.65</v>
      </c>
    </row>
    <row r="512" spans="2:8" x14ac:dyDescent="0.25">
      <c r="B512" s="10" t="s">
        <v>21</v>
      </c>
      <c r="C512" s="40" t="s">
        <v>22</v>
      </c>
      <c r="D512" s="41"/>
      <c r="E512" s="41"/>
      <c r="F512" s="41"/>
      <c r="G512" s="41"/>
      <c r="H512" s="42"/>
    </row>
    <row r="513" spans="2:8" x14ac:dyDescent="0.25">
      <c r="B513" s="10">
        <v>1</v>
      </c>
      <c r="C513" s="12" t="s">
        <v>23</v>
      </c>
      <c r="D513" s="10" t="s">
        <v>30</v>
      </c>
      <c r="E513" s="10"/>
      <c r="F513" s="13">
        <v>0.03</v>
      </c>
      <c r="G513" s="14">
        <f>S11</f>
        <v>0</v>
      </c>
      <c r="H513" s="14">
        <f>F513*G513</f>
        <v>0</v>
      </c>
    </row>
    <row r="514" spans="2:8" x14ac:dyDescent="0.25">
      <c r="B514" s="10">
        <v>2</v>
      </c>
      <c r="C514" s="12" t="s">
        <v>24</v>
      </c>
      <c r="D514" s="10" t="s">
        <v>30</v>
      </c>
      <c r="E514" s="10"/>
      <c r="F514" s="13">
        <v>0.25</v>
      </c>
      <c r="G514" s="14">
        <f>S12</f>
        <v>0</v>
      </c>
      <c r="H514" s="14">
        <f t="shared" ref="H514:H515" si="38">F514*G514</f>
        <v>0</v>
      </c>
    </row>
    <row r="515" spans="2:8" x14ac:dyDescent="0.25">
      <c r="B515" s="10">
        <v>3</v>
      </c>
      <c r="C515" s="12" t="s">
        <v>25</v>
      </c>
      <c r="D515" s="10" t="s">
        <v>30</v>
      </c>
      <c r="E515" s="10"/>
      <c r="F515" s="13">
        <v>0.25</v>
      </c>
      <c r="G515" s="14">
        <f>S14</f>
        <v>0</v>
      </c>
      <c r="H515" s="14">
        <f t="shared" si="38"/>
        <v>0</v>
      </c>
    </row>
    <row r="516" spans="2:8" x14ac:dyDescent="0.25">
      <c r="B516" s="10"/>
      <c r="C516" s="12"/>
      <c r="D516" s="12"/>
      <c r="E516" s="12"/>
      <c r="F516" s="11" t="s">
        <v>26</v>
      </c>
      <c r="G516" s="11"/>
      <c r="H516" s="15">
        <f>SUM(H513:H515)</f>
        <v>0</v>
      </c>
    </row>
    <row r="517" spans="2:8" ht="15.75" thickBot="1" x14ac:dyDescent="0.3">
      <c r="B517" s="3"/>
      <c r="C517" s="3"/>
      <c r="D517" s="3"/>
      <c r="E517" s="3"/>
      <c r="F517" s="4"/>
      <c r="G517" s="3"/>
      <c r="H517" s="3"/>
    </row>
    <row r="518" spans="2:8" ht="15.75" thickBot="1" x14ac:dyDescent="0.3">
      <c r="B518" s="16"/>
      <c r="C518" s="17" t="s">
        <v>27</v>
      </c>
      <c r="D518" s="17"/>
      <c r="E518" s="17"/>
      <c r="F518" s="18" t="s">
        <v>28</v>
      </c>
      <c r="G518" s="17"/>
      <c r="H518" s="22">
        <f>H516+H511+H504</f>
        <v>13.65</v>
      </c>
    </row>
    <row r="519" spans="2:8" x14ac:dyDescent="0.25">
      <c r="B519" s="3"/>
      <c r="C519" s="3"/>
      <c r="D519" s="3"/>
      <c r="E519" s="3"/>
      <c r="F519" s="4"/>
      <c r="G519" s="3"/>
      <c r="H519" s="3"/>
    </row>
    <row r="520" spans="2:8" x14ac:dyDescent="0.25">
      <c r="B520" s="1" t="s">
        <v>0</v>
      </c>
      <c r="C520" s="1"/>
      <c r="D520" s="1"/>
      <c r="E520" s="1"/>
      <c r="F520" s="1"/>
      <c r="G520" s="1"/>
      <c r="H520" s="2"/>
    </row>
    <row r="521" spans="2:8" x14ac:dyDescent="0.25">
      <c r="B521" s="3"/>
      <c r="C521" s="3"/>
      <c r="D521" s="3"/>
      <c r="E521" s="3"/>
      <c r="F521" s="4"/>
      <c r="G521" s="3"/>
      <c r="H521" s="3"/>
    </row>
    <row r="522" spans="2:8" x14ac:dyDescent="0.25">
      <c r="B522" s="3" t="s">
        <v>1</v>
      </c>
      <c r="C522" s="3"/>
      <c r="D522" s="3" t="s">
        <v>2</v>
      </c>
      <c r="E522" s="3"/>
      <c r="F522" s="4"/>
      <c r="G522" s="3"/>
      <c r="H522" s="2"/>
    </row>
    <row r="523" spans="2:8" x14ac:dyDescent="0.25">
      <c r="B523" s="5">
        <f>+'[1]IPV VIVIENDA'!A31</f>
        <v>22</v>
      </c>
      <c r="C523" s="46" t="str">
        <f>+'[1]IPV VIVIENDA'!B31</f>
        <v>Jaharro Bajo Revestimiento cerámico</v>
      </c>
      <c r="D523" s="5" t="s">
        <v>3</v>
      </c>
      <c r="E523" s="5"/>
      <c r="F523" s="4"/>
      <c r="G523" s="3"/>
      <c r="H523" s="3"/>
    </row>
    <row r="524" spans="2:8" x14ac:dyDescent="0.25">
      <c r="B524" s="3"/>
      <c r="C524" s="47"/>
      <c r="D524" s="3"/>
      <c r="E524" s="3"/>
      <c r="F524" s="4"/>
      <c r="G524" s="3"/>
      <c r="H524" s="3"/>
    </row>
    <row r="525" spans="2:8" x14ac:dyDescent="0.25">
      <c r="B525" s="6" t="s">
        <v>4</v>
      </c>
      <c r="C525" s="6" t="s">
        <v>5</v>
      </c>
      <c r="D525" s="6" t="s">
        <v>6</v>
      </c>
      <c r="E525" s="7"/>
      <c r="F525" s="8" t="s">
        <v>7</v>
      </c>
      <c r="G525" s="9" t="s">
        <v>8</v>
      </c>
      <c r="H525" s="9" t="s">
        <v>9</v>
      </c>
    </row>
    <row r="526" spans="2:8" x14ac:dyDescent="0.25">
      <c r="B526" s="6"/>
      <c r="C526" s="6"/>
      <c r="D526" s="6"/>
      <c r="E526" s="7"/>
      <c r="F526" s="8"/>
      <c r="G526" s="9"/>
      <c r="H526" s="9"/>
    </row>
    <row r="527" spans="2:8" x14ac:dyDescent="0.25">
      <c r="B527" s="10" t="s">
        <v>10</v>
      </c>
      <c r="C527" s="40" t="s">
        <v>11</v>
      </c>
      <c r="D527" s="41"/>
      <c r="E527" s="41"/>
      <c r="F527" s="41"/>
      <c r="G527" s="41"/>
      <c r="H527" s="42"/>
    </row>
    <row r="528" spans="2:8" x14ac:dyDescent="0.25">
      <c r="B528" s="10">
        <v>1</v>
      </c>
      <c r="C528" s="12" t="s">
        <v>12</v>
      </c>
      <c r="D528" s="10" t="s">
        <v>13</v>
      </c>
      <c r="E528" s="10"/>
      <c r="F528" s="13">
        <f>SUM(F537:F539)</f>
        <v>15</v>
      </c>
      <c r="G528" s="14">
        <f>0.05*H540</f>
        <v>0</v>
      </c>
      <c r="H528" s="14">
        <f>F528*G528</f>
        <v>0</v>
      </c>
    </row>
    <row r="529" spans="2:8" x14ac:dyDescent="0.25">
      <c r="B529" s="10"/>
      <c r="C529" s="12"/>
      <c r="D529" s="12"/>
      <c r="E529" s="12"/>
      <c r="F529" s="11" t="s">
        <v>14</v>
      </c>
      <c r="G529" s="11"/>
      <c r="H529" s="15">
        <f>H528</f>
        <v>0</v>
      </c>
    </row>
    <row r="530" spans="2:8" x14ac:dyDescent="0.25">
      <c r="B530" s="10" t="s">
        <v>15</v>
      </c>
      <c r="C530" s="40" t="s">
        <v>29</v>
      </c>
      <c r="D530" s="41"/>
      <c r="E530" s="41"/>
      <c r="F530" s="41"/>
      <c r="G530" s="41"/>
      <c r="H530" s="42"/>
    </row>
    <row r="531" spans="2:8" x14ac:dyDescent="0.25">
      <c r="B531" s="10"/>
      <c r="C531" s="12" t="s">
        <v>71</v>
      </c>
      <c r="D531" s="10" t="s">
        <v>72</v>
      </c>
      <c r="E531" s="10"/>
      <c r="F531" s="13">
        <v>5</v>
      </c>
      <c r="G531" s="14">
        <v>1500</v>
      </c>
      <c r="H531" s="14">
        <f>F531*G531</f>
        <v>7500</v>
      </c>
    </row>
    <row r="532" spans="2:8" x14ac:dyDescent="0.25">
      <c r="B532" s="10"/>
      <c r="C532" s="12" t="s">
        <v>73</v>
      </c>
      <c r="D532" s="10" t="s">
        <v>72</v>
      </c>
      <c r="E532" s="10"/>
      <c r="F532" s="13">
        <v>2</v>
      </c>
      <c r="G532" s="14">
        <v>980</v>
      </c>
      <c r="H532" s="14">
        <f t="shared" ref="H532:H534" si="39">F532*G532</f>
        <v>1960</v>
      </c>
    </row>
    <row r="533" spans="2:8" x14ac:dyDescent="0.25">
      <c r="B533" s="10"/>
      <c r="C533" s="12" t="s">
        <v>74</v>
      </c>
      <c r="D533" s="10" t="s">
        <v>72</v>
      </c>
      <c r="E533" s="10"/>
      <c r="F533" s="13">
        <v>2</v>
      </c>
      <c r="G533" s="14">
        <v>1800</v>
      </c>
      <c r="H533" s="14">
        <f t="shared" si="39"/>
        <v>3600</v>
      </c>
    </row>
    <row r="534" spans="2:8" x14ac:dyDescent="0.25">
      <c r="B534" s="10"/>
      <c r="C534" s="12" t="s">
        <v>75</v>
      </c>
      <c r="D534" s="10" t="s">
        <v>72</v>
      </c>
      <c r="E534" s="10"/>
      <c r="F534" s="12">
        <v>1</v>
      </c>
      <c r="G534" s="12">
        <v>2800</v>
      </c>
      <c r="H534" s="14">
        <f t="shared" si="39"/>
        <v>2800</v>
      </c>
    </row>
    <row r="535" spans="2:8" x14ac:dyDescent="0.25">
      <c r="B535" s="10"/>
      <c r="C535" s="12"/>
      <c r="D535" s="12"/>
      <c r="E535" s="12"/>
      <c r="F535" s="11" t="s">
        <v>20</v>
      </c>
      <c r="G535" s="11"/>
      <c r="H535" s="14">
        <f>H531+H532+H533+H534</f>
        <v>15860</v>
      </c>
    </row>
    <row r="536" spans="2:8" x14ac:dyDescent="0.25">
      <c r="B536" s="10" t="s">
        <v>21</v>
      </c>
      <c r="C536" s="40" t="s">
        <v>22</v>
      </c>
      <c r="D536" s="41"/>
      <c r="E536" s="41"/>
      <c r="F536" s="41"/>
      <c r="G536" s="41"/>
      <c r="H536" s="42"/>
    </row>
    <row r="537" spans="2:8" x14ac:dyDescent="0.25">
      <c r="B537" s="10">
        <v>1</v>
      </c>
      <c r="C537" s="12" t="s">
        <v>23</v>
      </c>
      <c r="D537" s="10" t="s">
        <v>30</v>
      </c>
      <c r="E537" s="10"/>
      <c r="F537" s="13">
        <v>7</v>
      </c>
      <c r="G537" s="14">
        <f>S11</f>
        <v>0</v>
      </c>
      <c r="H537" s="14">
        <f>G537*F537</f>
        <v>0</v>
      </c>
    </row>
    <row r="538" spans="2:8" x14ac:dyDescent="0.25">
      <c r="B538" s="10">
        <v>2</v>
      </c>
      <c r="C538" s="12" t="s">
        <v>24</v>
      </c>
      <c r="D538" s="10" t="s">
        <v>30</v>
      </c>
      <c r="E538" s="10"/>
      <c r="F538" s="13">
        <v>4</v>
      </c>
      <c r="G538" s="14">
        <f>S12</f>
        <v>0</v>
      </c>
      <c r="H538" s="14">
        <f t="shared" ref="H538:H539" si="40">G538*F538</f>
        <v>0</v>
      </c>
    </row>
    <row r="539" spans="2:8" x14ac:dyDescent="0.25">
      <c r="B539" s="10">
        <v>3</v>
      </c>
      <c r="C539" s="12" t="s">
        <v>25</v>
      </c>
      <c r="D539" s="10" t="s">
        <v>30</v>
      </c>
      <c r="E539" s="10"/>
      <c r="F539" s="13">
        <f>+F538</f>
        <v>4</v>
      </c>
      <c r="G539" s="14">
        <f>S14</f>
        <v>0</v>
      </c>
      <c r="H539" s="14">
        <f t="shared" si="40"/>
        <v>0</v>
      </c>
    </row>
    <row r="540" spans="2:8" x14ac:dyDescent="0.25">
      <c r="B540" s="10"/>
      <c r="C540" s="12"/>
      <c r="D540" s="12"/>
      <c r="E540" s="12"/>
      <c r="F540" s="11" t="s">
        <v>26</v>
      </c>
      <c r="G540" s="11"/>
      <c r="H540" s="15">
        <f>SUM(H537:H539)</f>
        <v>0</v>
      </c>
    </row>
    <row r="541" spans="2:8" ht="15.75" thickBot="1" x14ac:dyDescent="0.3">
      <c r="B541" s="3"/>
      <c r="C541" s="3"/>
      <c r="D541" s="3"/>
      <c r="E541" s="3"/>
      <c r="F541" s="4"/>
      <c r="G541" s="3"/>
      <c r="H541" s="3"/>
    </row>
    <row r="542" spans="2:8" ht="15.75" thickBot="1" x14ac:dyDescent="0.3">
      <c r="B542" s="16"/>
      <c r="C542" s="17" t="s">
        <v>27</v>
      </c>
      <c r="D542" s="17"/>
      <c r="E542" s="17"/>
      <c r="F542" s="18" t="s">
        <v>28</v>
      </c>
      <c r="G542" s="17"/>
      <c r="H542" s="22">
        <f>H529+H535+H540</f>
        <v>15860</v>
      </c>
    </row>
    <row r="543" spans="2:8" x14ac:dyDescent="0.25">
      <c r="B543" s="3"/>
      <c r="C543" s="3"/>
      <c r="D543" s="3"/>
      <c r="E543" s="3"/>
      <c r="F543" s="3"/>
      <c r="G543" s="3"/>
      <c r="H543" s="3"/>
    </row>
    <row r="544" spans="2:8" x14ac:dyDescent="0.25">
      <c r="B544" s="1" t="s">
        <v>0</v>
      </c>
      <c r="C544" s="1"/>
      <c r="D544" s="1"/>
      <c r="E544" s="1"/>
      <c r="F544" s="1"/>
      <c r="G544" s="1"/>
      <c r="H544" s="2"/>
    </row>
    <row r="545" spans="2:8" x14ac:dyDescent="0.25">
      <c r="B545" s="3"/>
      <c r="C545" s="3"/>
      <c r="D545" s="3"/>
      <c r="E545" s="3"/>
      <c r="F545" s="4"/>
      <c r="G545" s="3"/>
      <c r="H545" s="3"/>
    </row>
    <row r="546" spans="2:8" x14ac:dyDescent="0.25">
      <c r="B546" s="3" t="s">
        <v>1</v>
      </c>
      <c r="C546" s="3"/>
      <c r="D546" s="3" t="s">
        <v>2</v>
      </c>
      <c r="E546" s="3"/>
      <c r="F546" s="4"/>
      <c r="G546" s="3"/>
      <c r="H546" s="2"/>
    </row>
    <row r="547" spans="2:8" x14ac:dyDescent="0.25">
      <c r="B547" s="5">
        <f>+'[1]IPV VIVIENDA'!A32</f>
        <v>23</v>
      </c>
      <c r="C547" s="5" t="str">
        <f>+'[1]IPV VIVIENDA'!B32</f>
        <v>Jaharro y enlucido interior a la cal</v>
      </c>
      <c r="D547" s="5" t="str">
        <f>+'[1]IPV VIVIENDA'!C32</f>
        <v>m2</v>
      </c>
      <c r="E547" s="5"/>
      <c r="F547" s="4"/>
      <c r="G547" s="3"/>
      <c r="H547" s="3"/>
    </row>
    <row r="548" spans="2:8" x14ac:dyDescent="0.25">
      <c r="B548" s="3"/>
      <c r="C548" s="3"/>
      <c r="D548" s="3"/>
      <c r="E548" s="3"/>
      <c r="F548" s="4"/>
      <c r="G548" s="3"/>
      <c r="H548" s="3"/>
    </row>
    <row r="549" spans="2:8" x14ac:dyDescent="0.25">
      <c r="B549" s="24" t="s">
        <v>4</v>
      </c>
      <c r="C549" s="24" t="s">
        <v>5</v>
      </c>
      <c r="D549" s="24" t="s">
        <v>6</v>
      </c>
      <c r="E549" s="56"/>
      <c r="F549" s="57" t="s">
        <v>7</v>
      </c>
      <c r="G549" s="58" t="s">
        <v>8</v>
      </c>
      <c r="H549" s="58" t="s">
        <v>9</v>
      </c>
    </row>
    <row r="550" spans="2:8" x14ac:dyDescent="0.25">
      <c r="B550" s="25"/>
      <c r="C550" s="25"/>
      <c r="D550" s="25"/>
      <c r="E550" s="59"/>
      <c r="F550" s="60"/>
      <c r="G550" s="61"/>
      <c r="H550" s="61"/>
    </row>
    <row r="551" spans="2:8" x14ac:dyDescent="0.25">
      <c r="B551" s="10" t="s">
        <v>10</v>
      </c>
      <c r="C551" s="40" t="s">
        <v>11</v>
      </c>
      <c r="D551" s="41"/>
      <c r="E551" s="41"/>
      <c r="F551" s="41"/>
      <c r="G551" s="41"/>
      <c r="H551" s="42"/>
    </row>
    <row r="552" spans="2:8" x14ac:dyDescent="0.25">
      <c r="B552" s="10">
        <v>1</v>
      </c>
      <c r="C552" s="12" t="s">
        <v>12</v>
      </c>
      <c r="D552" s="10" t="s">
        <v>13</v>
      </c>
      <c r="E552" s="10"/>
      <c r="F552" s="13">
        <f>F560+F561+F562</f>
        <v>0.83000000000000007</v>
      </c>
      <c r="G552" s="14">
        <f>0.05*H563</f>
        <v>0</v>
      </c>
      <c r="H552" s="14">
        <f>G552*F552</f>
        <v>0</v>
      </c>
    </row>
    <row r="553" spans="2:8" x14ac:dyDescent="0.25">
      <c r="B553" s="10"/>
      <c r="C553" s="12"/>
      <c r="D553" s="12"/>
      <c r="E553" s="49"/>
      <c r="F553" s="40" t="s">
        <v>14</v>
      </c>
      <c r="G553" s="42"/>
      <c r="H553" s="15">
        <f>H552</f>
        <v>0</v>
      </c>
    </row>
    <row r="554" spans="2:8" x14ac:dyDescent="0.25">
      <c r="B554" s="10" t="s">
        <v>15</v>
      </c>
      <c r="C554" s="40" t="s">
        <v>29</v>
      </c>
      <c r="D554" s="41"/>
      <c r="E554" s="41"/>
      <c r="F554" s="41"/>
      <c r="G554" s="41"/>
      <c r="H554" s="42"/>
    </row>
    <row r="555" spans="2:8" x14ac:dyDescent="0.25">
      <c r="B555" s="10"/>
      <c r="C555" s="26" t="s">
        <v>31</v>
      </c>
      <c r="D555" s="10" t="s">
        <v>19</v>
      </c>
      <c r="E555" s="10"/>
      <c r="F555" s="13">
        <v>2.7</v>
      </c>
      <c r="G555" s="14">
        <f>S19</f>
        <v>0</v>
      </c>
      <c r="H555" s="14">
        <f>F555*G555</f>
        <v>0</v>
      </c>
    </row>
    <row r="556" spans="2:8" x14ac:dyDescent="0.25">
      <c r="B556" s="10"/>
      <c r="C556" s="26" t="s">
        <v>76</v>
      </c>
      <c r="D556" s="10" t="s">
        <v>77</v>
      </c>
      <c r="E556" s="10"/>
      <c r="F556" s="13">
        <v>0.04</v>
      </c>
      <c r="G556" s="14">
        <f>S20</f>
        <v>0</v>
      </c>
      <c r="H556" s="14">
        <f t="shared" ref="H556:H557" si="41">F556*G556</f>
        <v>0</v>
      </c>
    </row>
    <row r="557" spans="2:8" x14ac:dyDescent="0.25">
      <c r="B557" s="10"/>
      <c r="C557" s="12" t="s">
        <v>68</v>
      </c>
      <c r="D557" s="10" t="s">
        <v>66</v>
      </c>
      <c r="E557" s="10"/>
      <c r="F557" s="13">
        <v>2.7</v>
      </c>
      <c r="G557" s="14">
        <f>S37</f>
        <v>0</v>
      </c>
      <c r="H557" s="14">
        <f t="shared" si="41"/>
        <v>0</v>
      </c>
    </row>
    <row r="558" spans="2:8" x14ac:dyDescent="0.25">
      <c r="B558" s="10"/>
      <c r="C558" s="12"/>
      <c r="D558" s="12"/>
      <c r="E558" s="49"/>
      <c r="F558" s="40" t="s">
        <v>20</v>
      </c>
      <c r="G558" s="42"/>
      <c r="H558" s="14">
        <f>H555+H556+H557</f>
        <v>0</v>
      </c>
    </row>
    <row r="559" spans="2:8" x14ac:dyDescent="0.25">
      <c r="B559" s="10" t="s">
        <v>21</v>
      </c>
      <c r="C559" s="40" t="s">
        <v>22</v>
      </c>
      <c r="D559" s="41"/>
      <c r="E559" s="41"/>
      <c r="F559" s="41"/>
      <c r="G559" s="41"/>
      <c r="H559" s="42"/>
    </row>
    <row r="560" spans="2:8" x14ac:dyDescent="0.25">
      <c r="B560" s="10">
        <v>1</v>
      </c>
      <c r="C560" s="12" t="s">
        <v>23</v>
      </c>
      <c r="D560" s="10" t="s">
        <v>30</v>
      </c>
      <c r="E560" s="10"/>
      <c r="F560" s="13">
        <v>0.03</v>
      </c>
      <c r="G560" s="14">
        <f>S11</f>
        <v>0</v>
      </c>
      <c r="H560" s="14">
        <f>F560*G560</f>
        <v>0</v>
      </c>
    </row>
    <row r="561" spans="2:8" x14ac:dyDescent="0.25">
      <c r="B561" s="10">
        <v>2</v>
      </c>
      <c r="C561" s="12" t="s">
        <v>24</v>
      </c>
      <c r="D561" s="10" t="s">
        <v>30</v>
      </c>
      <c r="E561" s="10"/>
      <c r="F561" s="13">
        <v>0.4</v>
      </c>
      <c r="G561" s="14">
        <f>S12</f>
        <v>0</v>
      </c>
      <c r="H561" s="14">
        <f t="shared" ref="H561:H562" si="42">F561*G561</f>
        <v>0</v>
      </c>
    </row>
    <row r="562" spans="2:8" x14ac:dyDescent="0.25">
      <c r="B562" s="10">
        <v>3</v>
      </c>
      <c r="C562" s="12" t="s">
        <v>25</v>
      </c>
      <c r="D562" s="10" t="s">
        <v>30</v>
      </c>
      <c r="E562" s="10"/>
      <c r="F562" s="13">
        <v>0.4</v>
      </c>
      <c r="G562" s="14">
        <f>S14</f>
        <v>0</v>
      </c>
      <c r="H562" s="14">
        <f t="shared" si="42"/>
        <v>0</v>
      </c>
    </row>
    <row r="563" spans="2:8" x14ac:dyDescent="0.25">
      <c r="B563" s="10"/>
      <c r="C563" s="12"/>
      <c r="D563" s="12"/>
      <c r="E563" s="49"/>
      <c r="F563" s="40" t="s">
        <v>26</v>
      </c>
      <c r="G563" s="42"/>
      <c r="H563" s="15">
        <f>H560+H561+H562</f>
        <v>0</v>
      </c>
    </row>
    <row r="564" spans="2:8" ht="15.75" thickBot="1" x14ac:dyDescent="0.3">
      <c r="B564" s="3"/>
      <c r="C564" s="3"/>
      <c r="D564" s="3"/>
      <c r="E564" s="3"/>
      <c r="F564" s="4"/>
      <c r="G564" s="3"/>
      <c r="H564" s="3"/>
    </row>
    <row r="565" spans="2:8" ht="15.75" thickBot="1" x14ac:dyDescent="0.3">
      <c r="B565" s="16"/>
      <c r="C565" s="17" t="s">
        <v>27</v>
      </c>
      <c r="D565" s="17"/>
      <c r="E565" s="17"/>
      <c r="F565" s="18" t="s">
        <v>28</v>
      </c>
      <c r="G565" s="17"/>
      <c r="H565" s="22">
        <f>H553+H558+H563</f>
        <v>0</v>
      </c>
    </row>
    <row r="566" spans="2:8" x14ac:dyDescent="0.25">
      <c r="B566" s="3"/>
      <c r="C566" s="3"/>
      <c r="D566" s="3"/>
      <c r="E566" s="3"/>
      <c r="F566" s="4"/>
      <c r="G566" s="3"/>
      <c r="H566" s="32"/>
    </row>
    <row r="567" spans="2:8" x14ac:dyDescent="0.25">
      <c r="B567" s="1" t="s">
        <v>0</v>
      </c>
      <c r="C567" s="1"/>
      <c r="D567" s="1"/>
      <c r="E567" s="1"/>
      <c r="F567" s="1"/>
      <c r="G567" s="1"/>
      <c r="H567" s="2"/>
    </row>
    <row r="568" spans="2:8" x14ac:dyDescent="0.25">
      <c r="B568" s="3"/>
      <c r="C568" s="3"/>
      <c r="D568" s="3"/>
      <c r="E568" s="3"/>
      <c r="F568" s="4"/>
      <c r="G568" s="3"/>
      <c r="H568" s="3"/>
    </row>
    <row r="569" spans="2:8" x14ac:dyDescent="0.25">
      <c r="B569" s="3" t="s">
        <v>1</v>
      </c>
      <c r="C569" s="3"/>
      <c r="D569" s="3" t="s">
        <v>2</v>
      </c>
      <c r="E569" s="3"/>
      <c r="F569" s="4"/>
      <c r="G569" s="3"/>
      <c r="H569" s="2"/>
    </row>
    <row r="570" spans="2:8" x14ac:dyDescent="0.25">
      <c r="B570" s="5">
        <f>+'[1]IPV VIVIENDA'!A33</f>
        <v>24</v>
      </c>
      <c r="C570" s="5" t="str">
        <f>+'[1]IPV VIVIENDA'!B33</f>
        <v>Cielorraso interior a la cal</v>
      </c>
      <c r="D570" s="5" t="str">
        <f>+'[1]IPV VIVIENDA'!C33</f>
        <v>m2</v>
      </c>
      <c r="E570" s="5"/>
      <c r="F570" s="4"/>
      <c r="G570" s="3"/>
      <c r="H570" s="3"/>
    </row>
    <row r="571" spans="2:8" x14ac:dyDescent="0.25">
      <c r="B571" s="3"/>
      <c r="C571" s="3"/>
      <c r="D571" s="3"/>
      <c r="E571" s="3"/>
      <c r="F571" s="4"/>
      <c r="G571" s="3"/>
      <c r="H571" s="3"/>
    </row>
    <row r="572" spans="2:8" x14ac:dyDescent="0.25">
      <c r="B572" s="6" t="s">
        <v>4</v>
      </c>
      <c r="C572" s="6" t="s">
        <v>5</v>
      </c>
      <c r="D572" s="6" t="s">
        <v>6</v>
      </c>
      <c r="E572" s="7"/>
      <c r="F572" s="8" t="s">
        <v>7</v>
      </c>
      <c r="G572" s="9" t="s">
        <v>8</v>
      </c>
      <c r="H572" s="9" t="s">
        <v>9</v>
      </c>
    </row>
    <row r="573" spans="2:8" x14ac:dyDescent="0.25">
      <c r="B573" s="6"/>
      <c r="C573" s="6"/>
      <c r="D573" s="6"/>
      <c r="E573" s="7"/>
      <c r="F573" s="8"/>
      <c r="G573" s="9"/>
      <c r="H573" s="9"/>
    </row>
    <row r="574" spans="2:8" x14ac:dyDescent="0.25">
      <c r="B574" s="10" t="s">
        <v>10</v>
      </c>
      <c r="C574" s="40" t="s">
        <v>11</v>
      </c>
      <c r="D574" s="41"/>
      <c r="E574" s="41"/>
      <c r="F574" s="41"/>
      <c r="G574" s="41"/>
      <c r="H574" s="42"/>
    </row>
    <row r="575" spans="2:8" x14ac:dyDescent="0.25">
      <c r="B575" s="10">
        <v>1</v>
      </c>
      <c r="C575" s="12" t="s">
        <v>12</v>
      </c>
      <c r="D575" s="10" t="s">
        <v>13</v>
      </c>
      <c r="E575" s="10"/>
      <c r="F575" s="13">
        <f>F585+F586+F587</f>
        <v>1.1000000000000001</v>
      </c>
      <c r="G575" s="14">
        <f>0.05*H588</f>
        <v>0</v>
      </c>
      <c r="H575" s="14">
        <f>F575*G575</f>
        <v>0</v>
      </c>
    </row>
    <row r="576" spans="2:8" x14ac:dyDescent="0.25">
      <c r="B576" s="10"/>
      <c r="C576" s="12"/>
      <c r="D576" s="12"/>
      <c r="E576" s="12"/>
      <c r="F576" s="11" t="s">
        <v>14</v>
      </c>
      <c r="G576" s="11"/>
      <c r="H576" s="14">
        <f>H575</f>
        <v>0</v>
      </c>
    </row>
    <row r="577" spans="2:8" x14ac:dyDescent="0.25">
      <c r="B577" s="10" t="s">
        <v>15</v>
      </c>
      <c r="C577" s="40" t="s">
        <v>29</v>
      </c>
      <c r="D577" s="41"/>
      <c r="E577" s="41"/>
      <c r="F577" s="41"/>
      <c r="G577" s="41"/>
      <c r="H577" s="42"/>
    </row>
    <row r="578" spans="2:8" x14ac:dyDescent="0.25">
      <c r="B578" s="10"/>
      <c r="C578" s="26" t="s">
        <v>31</v>
      </c>
      <c r="D578" s="10" t="s">
        <v>19</v>
      </c>
      <c r="E578" s="10"/>
      <c r="F578" s="13">
        <v>2.7</v>
      </c>
      <c r="G578" s="14">
        <f>S19</f>
        <v>0</v>
      </c>
      <c r="H578" s="14">
        <f>F578*G578</f>
        <v>0</v>
      </c>
    </row>
    <row r="579" spans="2:8" x14ac:dyDescent="0.25">
      <c r="B579" s="10"/>
      <c r="C579" s="26" t="s">
        <v>76</v>
      </c>
      <c r="D579" s="10" t="s">
        <v>77</v>
      </c>
      <c r="E579" s="10"/>
      <c r="F579" s="13">
        <v>0.04</v>
      </c>
      <c r="G579" s="14">
        <f>S20</f>
        <v>0</v>
      </c>
      <c r="H579" s="14">
        <f t="shared" ref="H579:H582" si="43">F579*G579</f>
        <v>0</v>
      </c>
    </row>
    <row r="580" spans="2:8" x14ac:dyDescent="0.25">
      <c r="B580" s="10"/>
      <c r="C580" s="12" t="s">
        <v>68</v>
      </c>
      <c r="D580" s="10" t="s">
        <v>66</v>
      </c>
      <c r="E580" s="10"/>
      <c r="F580" s="13">
        <v>2.7</v>
      </c>
      <c r="G580" s="14">
        <f>S37</f>
        <v>0</v>
      </c>
      <c r="H580" s="14">
        <f t="shared" si="43"/>
        <v>0</v>
      </c>
    </row>
    <row r="581" spans="2:8" x14ac:dyDescent="0.25">
      <c r="B581" s="10" t="s">
        <v>78</v>
      </c>
      <c r="C581" s="26" t="s">
        <v>31</v>
      </c>
      <c r="D581" s="10" t="s">
        <v>19</v>
      </c>
      <c r="E581" s="10"/>
      <c r="F581" s="13">
        <v>0.62</v>
      </c>
      <c r="G581" s="14">
        <f>S19</f>
        <v>0</v>
      </c>
      <c r="H581" s="14">
        <f t="shared" si="43"/>
        <v>0</v>
      </c>
    </row>
    <row r="582" spans="2:8" x14ac:dyDescent="0.25">
      <c r="B582" s="10"/>
      <c r="C582" s="26" t="s">
        <v>79</v>
      </c>
      <c r="D582" s="10" t="s">
        <v>77</v>
      </c>
      <c r="E582" s="10"/>
      <c r="F582" s="13">
        <v>0.01</v>
      </c>
      <c r="G582" s="14">
        <f>S21</f>
        <v>0</v>
      </c>
      <c r="H582" s="14">
        <f t="shared" si="43"/>
        <v>0</v>
      </c>
    </row>
    <row r="583" spans="2:8" x14ac:dyDescent="0.25">
      <c r="B583" s="10"/>
      <c r="C583" s="12"/>
      <c r="D583" s="12"/>
      <c r="E583" s="12"/>
      <c r="F583" s="11" t="s">
        <v>20</v>
      </c>
      <c r="G583" s="11"/>
      <c r="H583" s="14">
        <f>SUM(H578:H582)</f>
        <v>0</v>
      </c>
    </row>
    <row r="584" spans="2:8" x14ac:dyDescent="0.25">
      <c r="B584" s="10" t="s">
        <v>21</v>
      </c>
      <c r="C584" s="40" t="s">
        <v>22</v>
      </c>
      <c r="D584" s="41"/>
      <c r="E584" s="41"/>
      <c r="F584" s="41"/>
      <c r="G584" s="41"/>
      <c r="H584" s="42"/>
    </row>
    <row r="585" spans="2:8" x14ac:dyDescent="0.25">
      <c r="B585" s="10">
        <v>1</v>
      </c>
      <c r="C585" s="12" t="s">
        <v>23</v>
      </c>
      <c r="D585" s="10" t="s">
        <v>30</v>
      </c>
      <c r="E585" s="10"/>
      <c r="F585" s="13">
        <v>0.1</v>
      </c>
      <c r="G585" s="14">
        <f>S11</f>
        <v>0</v>
      </c>
      <c r="H585" s="14">
        <f>G585*F585</f>
        <v>0</v>
      </c>
    </row>
    <row r="586" spans="2:8" x14ac:dyDescent="0.25">
      <c r="B586" s="10">
        <v>2</v>
      </c>
      <c r="C586" s="12" t="s">
        <v>24</v>
      </c>
      <c r="D586" s="10" t="s">
        <v>30</v>
      </c>
      <c r="E586" s="10"/>
      <c r="F586" s="13">
        <v>0.5</v>
      </c>
      <c r="G586" s="14">
        <f>S12</f>
        <v>0</v>
      </c>
      <c r="H586" s="14">
        <f t="shared" ref="H586:H587" si="44">G586*F586</f>
        <v>0</v>
      </c>
    </row>
    <row r="587" spans="2:8" x14ac:dyDescent="0.25">
      <c r="B587" s="10">
        <v>3</v>
      </c>
      <c r="C587" s="12" t="s">
        <v>25</v>
      </c>
      <c r="D587" s="10" t="s">
        <v>30</v>
      </c>
      <c r="E587" s="10"/>
      <c r="F587" s="13">
        <f>+F586</f>
        <v>0.5</v>
      </c>
      <c r="G587" s="14">
        <f>S14</f>
        <v>0</v>
      </c>
      <c r="H587" s="14">
        <f t="shared" si="44"/>
        <v>0</v>
      </c>
    </row>
    <row r="588" spans="2:8" x14ac:dyDescent="0.25">
      <c r="B588" s="10"/>
      <c r="C588" s="12"/>
      <c r="D588" s="12"/>
      <c r="E588" s="12"/>
      <c r="F588" s="11" t="s">
        <v>26</v>
      </c>
      <c r="G588" s="11"/>
      <c r="H588" s="15">
        <f>H585+H586+H587</f>
        <v>0</v>
      </c>
    </row>
    <row r="589" spans="2:8" ht="15.75" thickBot="1" x14ac:dyDescent="0.3">
      <c r="B589" s="3"/>
      <c r="C589" s="3"/>
      <c r="D589" s="3"/>
      <c r="E589" s="3"/>
      <c r="F589" s="4"/>
      <c r="G589" s="3"/>
      <c r="H589" s="3"/>
    </row>
    <row r="590" spans="2:8" ht="15.75" thickBot="1" x14ac:dyDescent="0.3">
      <c r="B590" s="16"/>
      <c r="C590" s="17" t="s">
        <v>27</v>
      </c>
      <c r="D590" s="17"/>
      <c r="E590" s="17"/>
      <c r="F590" s="18" t="s">
        <v>28</v>
      </c>
      <c r="G590" s="17"/>
      <c r="H590" s="22">
        <f>H588+H583+H576</f>
        <v>0</v>
      </c>
    </row>
    <row r="591" spans="2:8" x14ac:dyDescent="0.25">
      <c r="B591" s="3"/>
      <c r="C591" s="3"/>
      <c r="D591" s="3"/>
      <c r="E591" s="3"/>
      <c r="F591" s="4"/>
      <c r="G591" s="3"/>
      <c r="H591" s="3"/>
    </row>
    <row r="592" spans="2:8" x14ac:dyDescent="0.25">
      <c r="B592" s="1" t="s">
        <v>0</v>
      </c>
      <c r="C592" s="1"/>
      <c r="D592" s="1"/>
      <c r="E592" s="1"/>
      <c r="F592" s="1"/>
      <c r="G592" s="1"/>
      <c r="H592" s="2"/>
    </row>
    <row r="593" spans="2:8" x14ac:dyDescent="0.25">
      <c r="B593" s="3"/>
      <c r="C593" s="3"/>
      <c r="D593" s="3"/>
      <c r="E593" s="3"/>
      <c r="F593" s="4"/>
      <c r="G593" s="3"/>
      <c r="H593" s="3"/>
    </row>
    <row r="594" spans="2:8" x14ac:dyDescent="0.25">
      <c r="B594" s="3" t="s">
        <v>1</v>
      </c>
      <c r="C594" s="3"/>
      <c r="D594" s="3" t="s">
        <v>2</v>
      </c>
      <c r="E594" s="3"/>
      <c r="F594" s="4"/>
      <c r="G594" s="3"/>
      <c r="H594" s="2"/>
    </row>
    <row r="595" spans="2:8" x14ac:dyDescent="0.25">
      <c r="B595" s="5">
        <f>+'[1]IPV VIVIENDA'!A34</f>
        <v>25</v>
      </c>
      <c r="C595" s="5" t="str">
        <f>+'[1]IPV VIVIENDA'!B34</f>
        <v>Revestimiento Cerámico</v>
      </c>
      <c r="D595" s="5" t="str">
        <f>+'[1]IPV VIVIENDA'!C34</f>
        <v>m2</v>
      </c>
      <c r="E595" s="5"/>
      <c r="F595" s="4"/>
      <c r="G595" s="3"/>
      <c r="H595" s="3"/>
    </row>
    <row r="596" spans="2:8" x14ac:dyDescent="0.25">
      <c r="B596" s="3"/>
      <c r="C596" s="3"/>
      <c r="D596" s="3"/>
      <c r="E596" s="3"/>
      <c r="F596" s="4"/>
      <c r="G596" s="3"/>
      <c r="H596" s="3"/>
    </row>
    <row r="597" spans="2:8" x14ac:dyDescent="0.25">
      <c r="B597" s="6" t="s">
        <v>4</v>
      </c>
      <c r="C597" s="6" t="s">
        <v>5</v>
      </c>
      <c r="D597" s="6" t="s">
        <v>6</v>
      </c>
      <c r="E597" s="7"/>
      <c r="F597" s="8" t="s">
        <v>7</v>
      </c>
      <c r="G597" s="9" t="s">
        <v>8</v>
      </c>
      <c r="H597" s="9" t="s">
        <v>9</v>
      </c>
    </row>
    <row r="598" spans="2:8" x14ac:dyDescent="0.25">
      <c r="B598" s="6"/>
      <c r="C598" s="6"/>
      <c r="D598" s="6"/>
      <c r="E598" s="7"/>
      <c r="F598" s="8"/>
      <c r="G598" s="9"/>
      <c r="H598" s="9"/>
    </row>
    <row r="599" spans="2:8" x14ac:dyDescent="0.25">
      <c r="B599" s="10" t="s">
        <v>10</v>
      </c>
      <c r="C599" s="40" t="s">
        <v>11</v>
      </c>
      <c r="D599" s="41"/>
      <c r="E599" s="41"/>
      <c r="F599" s="41"/>
      <c r="G599" s="41"/>
      <c r="H599" s="42"/>
    </row>
    <row r="600" spans="2:8" x14ac:dyDescent="0.25">
      <c r="B600" s="10">
        <v>1</v>
      </c>
      <c r="C600" s="12" t="s">
        <v>12</v>
      </c>
      <c r="D600" s="10" t="s">
        <v>13</v>
      </c>
      <c r="E600" s="10"/>
      <c r="F600" s="13">
        <f>F610+F611+F612</f>
        <v>1.4</v>
      </c>
      <c r="G600" s="14">
        <f>0.05*H613</f>
        <v>0</v>
      </c>
      <c r="H600" s="14">
        <f>G600*F600</f>
        <v>0</v>
      </c>
    </row>
    <row r="601" spans="2:8" x14ac:dyDescent="0.25">
      <c r="B601" s="10"/>
      <c r="C601" s="12"/>
      <c r="D601" s="10"/>
      <c r="E601" s="10"/>
      <c r="F601" s="13"/>
      <c r="G601" s="12"/>
      <c r="H601" s="15">
        <f>H600</f>
        <v>0</v>
      </c>
    </row>
    <row r="602" spans="2:8" x14ac:dyDescent="0.25">
      <c r="B602" s="10"/>
      <c r="C602" s="12"/>
      <c r="D602" s="12"/>
      <c r="E602" s="12"/>
      <c r="F602" s="11" t="s">
        <v>14</v>
      </c>
      <c r="G602" s="11"/>
      <c r="H602" s="15"/>
    </row>
    <row r="603" spans="2:8" x14ac:dyDescent="0.25">
      <c r="B603" s="10" t="s">
        <v>15</v>
      </c>
      <c r="C603" s="40" t="s">
        <v>29</v>
      </c>
      <c r="D603" s="41"/>
      <c r="E603" s="41"/>
      <c r="F603" s="41"/>
      <c r="G603" s="41"/>
      <c r="H603" s="42"/>
    </row>
    <row r="604" spans="2:8" x14ac:dyDescent="0.25">
      <c r="B604" s="10"/>
      <c r="C604" s="26" t="s">
        <v>76</v>
      </c>
      <c r="D604" s="10" t="s">
        <v>77</v>
      </c>
      <c r="E604" s="10"/>
      <c r="F604" s="27">
        <v>2.5000000000000001E-2</v>
      </c>
      <c r="G604" s="29">
        <f>S20</f>
        <v>0</v>
      </c>
      <c r="H604" s="29">
        <f>G604*F604</f>
        <v>0</v>
      </c>
    </row>
    <row r="605" spans="2:8" x14ac:dyDescent="0.25">
      <c r="B605" s="10"/>
      <c r="C605" s="12" t="s">
        <v>68</v>
      </c>
      <c r="D605" s="10" t="s">
        <v>66</v>
      </c>
      <c r="E605" s="10"/>
      <c r="F605" s="13">
        <v>3.2</v>
      </c>
      <c r="G605" s="52">
        <f>S37</f>
        <v>0</v>
      </c>
      <c r="H605" s="29">
        <f t="shared" ref="H605:H607" si="45">G605*F605</f>
        <v>0</v>
      </c>
    </row>
    <row r="606" spans="2:8" x14ac:dyDescent="0.25">
      <c r="B606" s="10"/>
      <c r="C606" s="26" t="s">
        <v>31</v>
      </c>
      <c r="D606" s="10" t="s">
        <v>19</v>
      </c>
      <c r="E606" s="10"/>
      <c r="F606" s="13">
        <v>3.2</v>
      </c>
      <c r="G606" s="52">
        <f>S19</f>
        <v>0</v>
      </c>
      <c r="H606" s="29">
        <f t="shared" si="45"/>
        <v>0</v>
      </c>
    </row>
    <row r="607" spans="2:8" x14ac:dyDescent="0.25">
      <c r="B607" s="10"/>
      <c r="C607" s="26" t="s">
        <v>79</v>
      </c>
      <c r="D607" s="10" t="s">
        <v>77</v>
      </c>
      <c r="E607" s="10"/>
      <c r="F607" s="13">
        <v>1.4999999999999999E-2</v>
      </c>
      <c r="G607" s="52">
        <f>S21</f>
        <v>0</v>
      </c>
      <c r="H607" s="29">
        <f t="shared" si="45"/>
        <v>0</v>
      </c>
    </row>
    <row r="608" spans="2:8" x14ac:dyDescent="0.25">
      <c r="B608" s="10"/>
      <c r="C608" s="12"/>
      <c r="D608" s="12"/>
      <c r="E608" s="49"/>
      <c r="F608" s="40" t="s">
        <v>20</v>
      </c>
      <c r="G608" s="42"/>
      <c r="H608" s="14">
        <f>H604+H605+H606+H607</f>
        <v>0</v>
      </c>
    </row>
    <row r="609" spans="2:8" x14ac:dyDescent="0.25">
      <c r="B609" s="10" t="s">
        <v>21</v>
      </c>
      <c r="C609" s="40" t="s">
        <v>22</v>
      </c>
      <c r="D609" s="41"/>
      <c r="E609" s="41"/>
      <c r="F609" s="41"/>
      <c r="G609" s="41"/>
      <c r="H609" s="42"/>
    </row>
    <row r="610" spans="2:8" x14ac:dyDescent="0.25">
      <c r="B610" s="10">
        <v>1</v>
      </c>
      <c r="C610" s="12" t="s">
        <v>23</v>
      </c>
      <c r="D610" s="10" t="s">
        <v>30</v>
      </c>
      <c r="E610" s="10"/>
      <c r="F610" s="13">
        <v>0.1</v>
      </c>
      <c r="G610" s="14">
        <f>S11</f>
        <v>0</v>
      </c>
      <c r="H610" s="52">
        <f>G610*F610</f>
        <v>0</v>
      </c>
    </row>
    <row r="611" spans="2:8" x14ac:dyDescent="0.25">
      <c r="B611" s="10">
        <v>2</v>
      </c>
      <c r="C611" s="12" t="s">
        <v>24</v>
      </c>
      <c r="D611" s="10" t="s">
        <v>30</v>
      </c>
      <c r="E611" s="10"/>
      <c r="F611" s="13">
        <v>0.65</v>
      </c>
      <c r="G611" s="14">
        <f>S12</f>
        <v>0</v>
      </c>
      <c r="H611" s="52">
        <f t="shared" ref="H611:H612" si="46">G611*F611</f>
        <v>0</v>
      </c>
    </row>
    <row r="612" spans="2:8" x14ac:dyDescent="0.25">
      <c r="B612" s="10">
        <v>3</v>
      </c>
      <c r="C612" s="12" t="s">
        <v>25</v>
      </c>
      <c r="D612" s="10" t="s">
        <v>30</v>
      </c>
      <c r="E612" s="10"/>
      <c r="F612" s="13">
        <f>+F611</f>
        <v>0.65</v>
      </c>
      <c r="G612" s="14">
        <f>S14</f>
        <v>0</v>
      </c>
      <c r="H612" s="52">
        <f t="shared" si="46"/>
        <v>0</v>
      </c>
    </row>
    <row r="613" spans="2:8" x14ac:dyDescent="0.25">
      <c r="B613" s="10"/>
      <c r="C613" s="12"/>
      <c r="D613" s="12"/>
      <c r="E613" s="12"/>
      <c r="F613" s="11" t="s">
        <v>26</v>
      </c>
      <c r="G613" s="11"/>
      <c r="H613" s="15">
        <f>H610+H611+H612</f>
        <v>0</v>
      </c>
    </row>
    <row r="614" spans="2:8" ht="15.75" thickBot="1" x14ac:dyDescent="0.3">
      <c r="B614" s="3"/>
      <c r="C614" s="3"/>
      <c r="D614" s="3"/>
      <c r="E614" s="3"/>
      <c r="F614" s="4"/>
      <c r="G614" s="3"/>
      <c r="H614" s="3"/>
    </row>
    <row r="615" spans="2:8" ht="15.75" thickBot="1" x14ac:dyDescent="0.3">
      <c r="B615" s="16"/>
      <c r="C615" s="17" t="s">
        <v>27</v>
      </c>
      <c r="D615" s="17"/>
      <c r="E615" s="17"/>
      <c r="F615" s="18" t="s">
        <v>28</v>
      </c>
      <c r="G615" s="17"/>
      <c r="H615" s="22">
        <f>H613+H608+H601</f>
        <v>0</v>
      </c>
    </row>
    <row r="616" spans="2:8" x14ac:dyDescent="0.25">
      <c r="B616" s="3"/>
      <c r="C616" s="3"/>
      <c r="D616" s="3"/>
      <c r="E616" s="3"/>
      <c r="F616" s="4"/>
      <c r="G616" s="3"/>
      <c r="H616" s="3"/>
    </row>
    <row r="617" spans="2:8" x14ac:dyDescent="0.25">
      <c r="B617" s="1" t="s">
        <v>0</v>
      </c>
      <c r="C617" s="1"/>
      <c r="D617" s="1"/>
      <c r="E617" s="1"/>
      <c r="F617" s="1"/>
      <c r="G617" s="1"/>
      <c r="H617" s="2"/>
    </row>
    <row r="618" spans="2:8" x14ac:dyDescent="0.25">
      <c r="B618" s="3"/>
      <c r="C618" s="3"/>
      <c r="D618" s="3"/>
      <c r="E618" s="3"/>
      <c r="F618" s="4"/>
      <c r="G618" s="3"/>
      <c r="H618" s="3"/>
    </row>
    <row r="619" spans="2:8" x14ac:dyDescent="0.25">
      <c r="B619" s="3" t="s">
        <v>1</v>
      </c>
      <c r="C619" s="3"/>
      <c r="D619" s="3" t="s">
        <v>2</v>
      </c>
      <c r="E619" s="3"/>
      <c r="F619" s="4"/>
      <c r="G619" s="3"/>
      <c r="H619" s="2"/>
    </row>
    <row r="620" spans="2:8" x14ac:dyDescent="0.25">
      <c r="B620" s="5">
        <f>+'[1]IPV VIVIENDA'!A35</f>
        <v>26</v>
      </c>
      <c r="C620" s="5" t="str">
        <f>+'[1]IPV VIVIENDA'!B35</f>
        <v>Jaharro y enlucido exterior a la cal</v>
      </c>
      <c r="D620" s="5" t="str">
        <f>+'[1]IPV VIVIENDA'!C35</f>
        <v>m2</v>
      </c>
      <c r="E620" s="5"/>
      <c r="F620" s="4"/>
      <c r="G620" s="3"/>
      <c r="H620" s="3"/>
    </row>
    <row r="621" spans="2:8" x14ac:dyDescent="0.25">
      <c r="B621" s="3"/>
      <c r="C621" s="3"/>
      <c r="D621" s="3"/>
      <c r="E621" s="3"/>
      <c r="F621" s="4"/>
      <c r="G621" s="3"/>
      <c r="H621" s="3"/>
    </row>
    <row r="622" spans="2:8" x14ac:dyDescent="0.25">
      <c r="B622" s="6" t="s">
        <v>4</v>
      </c>
      <c r="C622" s="6" t="s">
        <v>5</v>
      </c>
      <c r="D622" s="6" t="s">
        <v>6</v>
      </c>
      <c r="E622" s="7"/>
      <c r="F622" s="8" t="s">
        <v>7</v>
      </c>
      <c r="G622" s="9" t="s">
        <v>8</v>
      </c>
      <c r="H622" s="9" t="s">
        <v>9</v>
      </c>
    </row>
    <row r="623" spans="2:8" x14ac:dyDescent="0.25">
      <c r="B623" s="6"/>
      <c r="C623" s="6"/>
      <c r="D623" s="6"/>
      <c r="E623" s="7"/>
      <c r="F623" s="8"/>
      <c r="G623" s="9"/>
      <c r="H623" s="9"/>
    </row>
    <row r="624" spans="2:8" x14ac:dyDescent="0.25">
      <c r="B624" s="10" t="s">
        <v>10</v>
      </c>
      <c r="C624" s="40" t="s">
        <v>11</v>
      </c>
      <c r="D624" s="41"/>
      <c r="E624" s="41"/>
      <c r="F624" s="41"/>
      <c r="G624" s="41"/>
      <c r="H624" s="42"/>
    </row>
    <row r="625" spans="2:8" x14ac:dyDescent="0.25">
      <c r="B625" s="10">
        <v>1</v>
      </c>
      <c r="C625" s="12" t="s">
        <v>12</v>
      </c>
      <c r="D625" s="10" t="s">
        <v>13</v>
      </c>
      <c r="E625" s="10"/>
      <c r="F625" s="13">
        <f>F632+F633+F634</f>
        <v>1.05</v>
      </c>
      <c r="G625" s="14">
        <f>0.05*H635</f>
        <v>0</v>
      </c>
      <c r="H625" s="14">
        <f>G625*F625</f>
        <v>0</v>
      </c>
    </row>
    <row r="626" spans="2:8" x14ac:dyDescent="0.25">
      <c r="B626" s="10"/>
      <c r="C626" s="12"/>
      <c r="D626" s="12"/>
      <c r="E626" s="12"/>
      <c r="F626" s="11" t="s">
        <v>14</v>
      </c>
      <c r="G626" s="11"/>
      <c r="H626" s="15">
        <f>H625</f>
        <v>0</v>
      </c>
    </row>
    <row r="627" spans="2:8" x14ac:dyDescent="0.25">
      <c r="B627" s="10" t="s">
        <v>15</v>
      </c>
      <c r="C627" s="40" t="s">
        <v>29</v>
      </c>
      <c r="D627" s="41"/>
      <c r="E627" s="41"/>
      <c r="F627" s="41"/>
      <c r="G627" s="41"/>
      <c r="H627" s="42"/>
    </row>
    <row r="628" spans="2:8" x14ac:dyDescent="0.25">
      <c r="B628" s="10"/>
      <c r="C628" s="12" t="s">
        <v>64</v>
      </c>
      <c r="D628" s="13" t="s">
        <v>19</v>
      </c>
      <c r="E628" s="13"/>
      <c r="F628" s="27">
        <v>3.1</v>
      </c>
      <c r="G628" s="34">
        <f>S39</f>
        <v>0</v>
      </c>
      <c r="H628" s="34">
        <f>G628*F628</f>
        <v>0</v>
      </c>
    </row>
    <row r="629" spans="2:8" x14ac:dyDescent="0.25">
      <c r="B629" s="10"/>
      <c r="C629" s="12" t="s">
        <v>65</v>
      </c>
      <c r="D629" s="13" t="s">
        <v>17</v>
      </c>
      <c r="E629" s="13"/>
      <c r="F629" s="13">
        <v>1.05</v>
      </c>
      <c r="G629" s="52">
        <f>S40</f>
        <v>0</v>
      </c>
      <c r="H629" s="34">
        <f>G629*F629</f>
        <v>0</v>
      </c>
    </row>
    <row r="630" spans="2:8" x14ac:dyDescent="0.25">
      <c r="B630" s="10"/>
      <c r="C630" s="12"/>
      <c r="D630" s="12"/>
      <c r="E630" s="12"/>
      <c r="F630" s="11" t="s">
        <v>20</v>
      </c>
      <c r="G630" s="11"/>
      <c r="H630" s="52">
        <f>H628+H629</f>
        <v>0</v>
      </c>
    </row>
    <row r="631" spans="2:8" x14ac:dyDescent="0.25">
      <c r="B631" s="10" t="s">
        <v>21</v>
      </c>
      <c r="C631" s="40" t="s">
        <v>22</v>
      </c>
      <c r="D631" s="41"/>
      <c r="E631" s="41"/>
      <c r="F631" s="41"/>
      <c r="G631" s="41"/>
      <c r="H631" s="42"/>
    </row>
    <row r="632" spans="2:8" x14ac:dyDescent="0.25">
      <c r="B632" s="10">
        <v>1</v>
      </c>
      <c r="C632" s="12" t="s">
        <v>23</v>
      </c>
      <c r="D632" s="10" t="s">
        <v>30</v>
      </c>
      <c r="E632" s="10"/>
      <c r="F632" s="13">
        <v>0.05</v>
      </c>
      <c r="G632" s="52">
        <f>S11</f>
        <v>0</v>
      </c>
      <c r="H632" s="14">
        <f>F632*G632</f>
        <v>0</v>
      </c>
    </row>
    <row r="633" spans="2:8" x14ac:dyDescent="0.25">
      <c r="B633" s="10">
        <v>2</v>
      </c>
      <c r="C633" s="12" t="s">
        <v>24</v>
      </c>
      <c r="D633" s="10" t="s">
        <v>30</v>
      </c>
      <c r="E633" s="10"/>
      <c r="F633" s="13">
        <v>0.5</v>
      </c>
      <c r="G633" s="52">
        <f>S12</f>
        <v>0</v>
      </c>
      <c r="H633" s="14">
        <f t="shared" ref="H633:H634" si="47">F633*G633</f>
        <v>0</v>
      </c>
    </row>
    <row r="634" spans="2:8" x14ac:dyDescent="0.25">
      <c r="B634" s="10">
        <v>3</v>
      </c>
      <c r="C634" s="12" t="s">
        <v>25</v>
      </c>
      <c r="D634" s="10" t="s">
        <v>30</v>
      </c>
      <c r="E634" s="10"/>
      <c r="F634" s="13">
        <v>0.5</v>
      </c>
      <c r="G634" s="52">
        <f>S14</f>
        <v>0</v>
      </c>
      <c r="H634" s="14">
        <f t="shared" si="47"/>
        <v>0</v>
      </c>
    </row>
    <row r="635" spans="2:8" x14ac:dyDescent="0.25">
      <c r="B635" s="10"/>
      <c r="C635" s="12"/>
      <c r="D635" s="12"/>
      <c r="E635" s="12"/>
      <c r="F635" s="11" t="s">
        <v>26</v>
      </c>
      <c r="G635" s="11"/>
      <c r="H635" s="15">
        <f>H632+H633+H634</f>
        <v>0</v>
      </c>
    </row>
    <row r="636" spans="2:8" ht="15.75" thickBot="1" x14ac:dyDescent="0.3">
      <c r="B636" s="3"/>
      <c r="C636" s="3"/>
      <c r="D636" s="3"/>
      <c r="E636" s="3"/>
      <c r="F636" s="4"/>
      <c r="G636" s="3"/>
      <c r="H636" s="3"/>
    </row>
    <row r="637" spans="2:8" ht="15.75" thickBot="1" x14ac:dyDescent="0.3">
      <c r="B637" s="16"/>
      <c r="C637" s="17" t="s">
        <v>27</v>
      </c>
      <c r="D637" s="17"/>
      <c r="E637" s="17"/>
      <c r="F637" s="18" t="s">
        <v>28</v>
      </c>
      <c r="G637" s="17"/>
      <c r="H637" s="22">
        <f>H626+H630+H635</f>
        <v>0</v>
      </c>
    </row>
    <row r="638" spans="2:8" x14ac:dyDescent="0.25">
      <c r="B638" s="3"/>
      <c r="C638" s="3"/>
      <c r="D638" s="3"/>
      <c r="E638" s="3"/>
      <c r="F638" s="4"/>
      <c r="G638" s="3"/>
      <c r="H638" s="3"/>
    </row>
    <row r="639" spans="2:8" x14ac:dyDescent="0.25">
      <c r="B639" s="1" t="s">
        <v>0</v>
      </c>
      <c r="C639" s="1"/>
      <c r="D639" s="1"/>
      <c r="E639" s="1"/>
      <c r="F639" s="1"/>
      <c r="G639" s="1"/>
      <c r="H639" s="2"/>
    </row>
    <row r="640" spans="2:8" x14ac:dyDescent="0.25">
      <c r="B640" s="3"/>
      <c r="C640" s="3"/>
      <c r="D640" s="3"/>
      <c r="E640" s="3"/>
      <c r="F640" s="4"/>
      <c r="G640" s="3"/>
      <c r="H640" s="3"/>
    </row>
    <row r="641" spans="2:8" x14ac:dyDescent="0.25">
      <c r="B641" s="3" t="s">
        <v>1</v>
      </c>
      <c r="C641" s="3"/>
      <c r="D641" s="3" t="s">
        <v>2</v>
      </c>
      <c r="E641" s="3"/>
      <c r="F641" s="4"/>
      <c r="G641" s="3"/>
      <c r="H641" s="2"/>
    </row>
    <row r="642" spans="2:8" x14ac:dyDescent="0.25">
      <c r="B642" s="5">
        <f>+'[1]IPV VIVIENDA'!A36</f>
        <v>27</v>
      </c>
      <c r="C642" s="5" t="str">
        <f>+'[1]IPV VIVIENDA'!B36</f>
        <v>Mesada, Campana y Ventilaciones</v>
      </c>
      <c r="D642" s="5" t="str">
        <f>+'[1]IPV VIVIENDA'!C36</f>
        <v>Gl.</v>
      </c>
      <c r="E642" s="5"/>
      <c r="F642" s="4"/>
      <c r="G642" s="3"/>
      <c r="H642" s="3"/>
    </row>
    <row r="643" spans="2:8" x14ac:dyDescent="0.25">
      <c r="B643" s="3"/>
      <c r="C643" s="3"/>
      <c r="D643" s="3"/>
      <c r="E643" s="3"/>
      <c r="F643" s="4"/>
      <c r="G643" s="3"/>
      <c r="H643" s="3"/>
    </row>
    <row r="644" spans="2:8" x14ac:dyDescent="0.25">
      <c r="B644" s="6" t="s">
        <v>4</v>
      </c>
      <c r="C644" s="6" t="s">
        <v>5</v>
      </c>
      <c r="D644" s="6" t="s">
        <v>6</v>
      </c>
      <c r="E644" s="7"/>
      <c r="F644" s="8" t="s">
        <v>7</v>
      </c>
      <c r="G644" s="9" t="s">
        <v>8</v>
      </c>
      <c r="H644" s="9" t="s">
        <v>9</v>
      </c>
    </row>
    <row r="645" spans="2:8" x14ac:dyDescent="0.25">
      <c r="B645" s="6"/>
      <c r="C645" s="6"/>
      <c r="D645" s="6"/>
      <c r="E645" s="7"/>
      <c r="F645" s="8"/>
      <c r="G645" s="9"/>
      <c r="H645" s="9"/>
    </row>
    <row r="646" spans="2:8" x14ac:dyDescent="0.25">
      <c r="B646" s="10" t="s">
        <v>10</v>
      </c>
      <c r="C646" s="40" t="s">
        <v>11</v>
      </c>
      <c r="D646" s="41"/>
      <c r="E646" s="41"/>
      <c r="F646" s="41"/>
      <c r="G646" s="41"/>
      <c r="H646" s="42"/>
    </row>
    <row r="647" spans="2:8" x14ac:dyDescent="0.25">
      <c r="B647" s="10">
        <v>1</v>
      </c>
      <c r="C647" s="12" t="s">
        <v>12</v>
      </c>
      <c r="D647" s="10" t="s">
        <v>13</v>
      </c>
      <c r="E647" s="10"/>
      <c r="F647" s="13">
        <f>F658+F659+F660</f>
        <v>1.1000000000000001</v>
      </c>
      <c r="G647" s="14">
        <f>0.05*H661</f>
        <v>0</v>
      </c>
      <c r="H647" s="14">
        <f>F647*G647</f>
        <v>0</v>
      </c>
    </row>
    <row r="648" spans="2:8" x14ac:dyDescent="0.25">
      <c r="B648" s="10"/>
      <c r="C648" s="12"/>
      <c r="D648" s="12"/>
      <c r="E648" s="12"/>
      <c r="F648" s="11" t="s">
        <v>14</v>
      </c>
      <c r="G648" s="11"/>
      <c r="H648" s="15">
        <f>H647</f>
        <v>0</v>
      </c>
    </row>
    <row r="649" spans="2:8" x14ac:dyDescent="0.25">
      <c r="B649" s="10" t="s">
        <v>15</v>
      </c>
      <c r="C649" s="40" t="s">
        <v>29</v>
      </c>
      <c r="D649" s="41"/>
      <c r="E649" s="41"/>
      <c r="F649" s="41"/>
      <c r="G649" s="41"/>
      <c r="H649" s="42"/>
    </row>
    <row r="650" spans="2:8" x14ac:dyDescent="0.25">
      <c r="B650" s="10"/>
      <c r="C650" s="26" t="s">
        <v>31</v>
      </c>
      <c r="D650" s="10" t="s">
        <v>19</v>
      </c>
      <c r="E650" s="10"/>
      <c r="F650" s="13">
        <v>2.7</v>
      </c>
      <c r="G650" s="29">
        <f>S19</f>
        <v>0</v>
      </c>
      <c r="H650" s="29">
        <f>G650*F650</f>
        <v>0</v>
      </c>
    </row>
    <row r="651" spans="2:8" x14ac:dyDescent="0.25">
      <c r="B651" s="10"/>
      <c r="C651" s="26" t="s">
        <v>76</v>
      </c>
      <c r="D651" s="10" t="s">
        <v>77</v>
      </c>
      <c r="E651" s="10"/>
      <c r="F651" s="13">
        <v>0.04</v>
      </c>
      <c r="G651" s="29">
        <f>S20</f>
        <v>0</v>
      </c>
      <c r="H651" s="29">
        <f t="shared" ref="H651:H655" si="48">G651*F651</f>
        <v>0</v>
      </c>
    </row>
    <row r="652" spans="2:8" x14ac:dyDescent="0.25">
      <c r="B652" s="10"/>
      <c r="C652" s="12" t="s">
        <v>68</v>
      </c>
      <c r="D652" s="10" t="s">
        <v>66</v>
      </c>
      <c r="E652" s="10"/>
      <c r="F652" s="13">
        <v>2.7</v>
      </c>
      <c r="G652" s="50">
        <f>S37</f>
        <v>0</v>
      </c>
      <c r="H652" s="29">
        <f t="shared" si="48"/>
        <v>0</v>
      </c>
    </row>
    <row r="653" spans="2:8" x14ac:dyDescent="0.25">
      <c r="B653" s="10" t="s">
        <v>78</v>
      </c>
      <c r="C653" s="26" t="s">
        <v>31</v>
      </c>
      <c r="D653" s="10" t="s">
        <v>19</v>
      </c>
      <c r="E653" s="10"/>
      <c r="F653" s="13">
        <v>0.62</v>
      </c>
      <c r="G653" s="52">
        <f>S19</f>
        <v>0</v>
      </c>
      <c r="H653" s="29">
        <f t="shared" si="48"/>
        <v>0</v>
      </c>
    </row>
    <row r="654" spans="2:8" x14ac:dyDescent="0.25">
      <c r="B654" s="10"/>
      <c r="C654" s="26" t="s">
        <v>79</v>
      </c>
      <c r="D654" s="10" t="s">
        <v>77</v>
      </c>
      <c r="E654" s="10"/>
      <c r="F654" s="13">
        <v>0.01</v>
      </c>
      <c r="G654" s="52">
        <f>S21</f>
        <v>0</v>
      </c>
      <c r="H654" s="29">
        <f t="shared" si="48"/>
        <v>0</v>
      </c>
    </row>
    <row r="655" spans="2:8" x14ac:dyDescent="0.25">
      <c r="B655" s="10"/>
      <c r="C655" s="12" t="s">
        <v>68</v>
      </c>
      <c r="D655" s="10" t="s">
        <v>66</v>
      </c>
      <c r="E655" s="10"/>
      <c r="F655" s="13">
        <v>0.62</v>
      </c>
      <c r="G655" s="52">
        <f>S37</f>
        <v>0</v>
      </c>
      <c r="H655" s="29">
        <f t="shared" si="48"/>
        <v>0</v>
      </c>
    </row>
    <row r="656" spans="2:8" x14ac:dyDescent="0.25">
      <c r="B656" s="10"/>
      <c r="C656" s="12"/>
      <c r="D656" s="12"/>
      <c r="E656" s="12"/>
      <c r="F656" s="11" t="s">
        <v>20</v>
      </c>
      <c r="G656" s="11"/>
      <c r="H656" s="52">
        <f>SUM(H650:H655)</f>
        <v>0</v>
      </c>
    </row>
    <row r="657" spans="2:8" x14ac:dyDescent="0.25">
      <c r="B657" s="10" t="s">
        <v>21</v>
      </c>
      <c r="C657" s="40" t="s">
        <v>22</v>
      </c>
      <c r="D657" s="41"/>
      <c r="E657" s="41"/>
      <c r="F657" s="41"/>
      <c r="G657" s="41"/>
      <c r="H657" s="42"/>
    </row>
    <row r="658" spans="2:8" x14ac:dyDescent="0.25">
      <c r="B658" s="10">
        <v>1</v>
      </c>
      <c r="C658" s="12" t="s">
        <v>23</v>
      </c>
      <c r="D658" s="10" t="s">
        <v>30</v>
      </c>
      <c r="E658" s="10"/>
      <c r="F658" s="13">
        <v>0.1</v>
      </c>
      <c r="G658" s="14">
        <f>S11</f>
        <v>0</v>
      </c>
      <c r="H658" s="52">
        <f>G658*F658</f>
        <v>0</v>
      </c>
    </row>
    <row r="659" spans="2:8" x14ac:dyDescent="0.25">
      <c r="B659" s="10">
        <v>2</v>
      </c>
      <c r="C659" s="12" t="s">
        <v>24</v>
      </c>
      <c r="D659" s="10" t="s">
        <v>30</v>
      </c>
      <c r="E659" s="10"/>
      <c r="F659" s="13">
        <v>0.5</v>
      </c>
      <c r="G659" s="14">
        <f>S12</f>
        <v>0</v>
      </c>
      <c r="H659" s="52">
        <f t="shared" ref="H659:H660" si="49">G659*F659</f>
        <v>0</v>
      </c>
    </row>
    <row r="660" spans="2:8" x14ac:dyDescent="0.25">
      <c r="B660" s="10">
        <v>3</v>
      </c>
      <c r="C660" s="12" t="s">
        <v>25</v>
      </c>
      <c r="D660" s="10" t="s">
        <v>30</v>
      </c>
      <c r="E660" s="10"/>
      <c r="F660" s="13">
        <v>0.5</v>
      </c>
      <c r="G660" s="14">
        <f>S14</f>
        <v>0</v>
      </c>
      <c r="H660" s="52">
        <f t="shared" si="49"/>
        <v>0</v>
      </c>
    </row>
    <row r="661" spans="2:8" x14ac:dyDescent="0.25">
      <c r="B661" s="10"/>
      <c r="C661" s="12"/>
      <c r="D661" s="12"/>
      <c r="E661" s="12"/>
      <c r="F661" s="11" t="s">
        <v>26</v>
      </c>
      <c r="G661" s="11"/>
      <c r="H661" s="62">
        <f>H658+H659+H660</f>
        <v>0</v>
      </c>
    </row>
    <row r="662" spans="2:8" ht="15.75" thickBot="1" x14ac:dyDescent="0.3">
      <c r="B662" s="3"/>
      <c r="C662" s="3"/>
      <c r="D662" s="3"/>
      <c r="E662" s="3"/>
      <c r="F662" s="4"/>
      <c r="G662" s="3"/>
      <c r="H662" s="3"/>
    </row>
    <row r="663" spans="2:8" ht="15.75" thickBot="1" x14ac:dyDescent="0.3">
      <c r="B663" s="16"/>
      <c r="C663" s="17" t="s">
        <v>27</v>
      </c>
      <c r="D663" s="17"/>
      <c r="E663" s="17"/>
      <c r="F663" s="18" t="s">
        <v>28</v>
      </c>
      <c r="G663" s="17"/>
      <c r="H663" s="22">
        <f>H648+H656+H661</f>
        <v>0</v>
      </c>
    </row>
    <row r="664" spans="2:8" x14ac:dyDescent="0.25">
      <c r="B664" s="3"/>
      <c r="C664" s="3"/>
      <c r="D664" s="3"/>
      <c r="E664" s="3"/>
      <c r="F664" s="4"/>
      <c r="G664" s="3"/>
      <c r="H664" s="3"/>
    </row>
    <row r="665" spans="2:8" x14ac:dyDescent="0.25">
      <c r="B665" s="1" t="s">
        <v>0</v>
      </c>
      <c r="C665" s="1"/>
      <c r="D665" s="1"/>
      <c r="E665" s="1"/>
      <c r="F665" s="1"/>
      <c r="G665" s="1"/>
      <c r="H665" s="2"/>
    </row>
    <row r="666" spans="2:8" x14ac:dyDescent="0.25">
      <c r="B666" s="3" t="s">
        <v>1</v>
      </c>
      <c r="C666" s="3"/>
      <c r="D666" s="3" t="s">
        <v>2</v>
      </c>
      <c r="E666" s="3"/>
      <c r="F666" s="4"/>
      <c r="G666" s="3"/>
      <c r="H666" s="2"/>
    </row>
    <row r="667" spans="2:8" x14ac:dyDescent="0.25">
      <c r="B667" s="5">
        <f>+'[1]IPV VIVIENDA'!A37</f>
        <v>28</v>
      </c>
      <c r="C667" s="5" t="str">
        <f>+'[1]IPV VIVIENDA'!B37</f>
        <v>Pintura en Carpintería  Metálica</v>
      </c>
      <c r="D667" s="5" t="str">
        <f>+'[1]IPV VIVIENDA'!C37</f>
        <v>m2</v>
      </c>
      <c r="E667" s="5"/>
      <c r="F667" s="4"/>
      <c r="G667" s="3"/>
      <c r="H667" s="3"/>
    </row>
    <row r="668" spans="2:8" x14ac:dyDescent="0.25">
      <c r="B668" s="3"/>
      <c r="C668" s="3"/>
      <c r="D668" s="3"/>
      <c r="E668" s="3"/>
      <c r="F668" s="4"/>
      <c r="G668" s="3"/>
      <c r="H668" s="3"/>
    </row>
    <row r="669" spans="2:8" x14ac:dyDescent="0.25">
      <c r="B669" s="6" t="s">
        <v>4</v>
      </c>
      <c r="C669" s="6" t="s">
        <v>5</v>
      </c>
      <c r="D669" s="6" t="s">
        <v>6</v>
      </c>
      <c r="E669" s="7"/>
      <c r="F669" s="8" t="s">
        <v>7</v>
      </c>
      <c r="G669" s="9" t="s">
        <v>8</v>
      </c>
      <c r="H669" s="9" t="s">
        <v>9</v>
      </c>
    </row>
    <row r="670" spans="2:8" x14ac:dyDescent="0.25">
      <c r="B670" s="6"/>
      <c r="C670" s="6"/>
      <c r="D670" s="6"/>
      <c r="E670" s="7"/>
      <c r="F670" s="8"/>
      <c r="G670" s="9"/>
      <c r="H670" s="9"/>
    </row>
    <row r="671" spans="2:8" x14ac:dyDescent="0.25">
      <c r="B671" s="10" t="s">
        <v>10</v>
      </c>
      <c r="C671" s="40" t="s">
        <v>11</v>
      </c>
      <c r="D671" s="41"/>
      <c r="E671" s="41"/>
      <c r="F671" s="41"/>
      <c r="G671" s="41"/>
      <c r="H671" s="42"/>
    </row>
    <row r="672" spans="2:8" x14ac:dyDescent="0.25">
      <c r="B672" s="10">
        <v>1</v>
      </c>
      <c r="C672" s="12" t="s">
        <v>12</v>
      </c>
      <c r="D672" s="10" t="s">
        <v>13</v>
      </c>
      <c r="E672" s="10"/>
      <c r="F672" s="13">
        <f>SUM(F681:F683)</f>
        <v>7.5</v>
      </c>
      <c r="G672" s="14">
        <f>0.05*H684</f>
        <v>0</v>
      </c>
      <c r="H672" s="14">
        <f>G672*F672</f>
        <v>0</v>
      </c>
    </row>
    <row r="673" spans="2:8" x14ac:dyDescent="0.25">
      <c r="B673" s="10"/>
      <c r="C673" s="12"/>
      <c r="D673" s="12"/>
      <c r="E673" s="12"/>
      <c r="F673" s="11" t="s">
        <v>14</v>
      </c>
      <c r="G673" s="11"/>
      <c r="H673" s="15">
        <f>H672</f>
        <v>0</v>
      </c>
    </row>
    <row r="674" spans="2:8" x14ac:dyDescent="0.25">
      <c r="B674" s="10" t="s">
        <v>15</v>
      </c>
      <c r="C674" s="40" t="s">
        <v>29</v>
      </c>
      <c r="D674" s="41"/>
      <c r="E674" s="41"/>
      <c r="F674" s="41"/>
      <c r="G674" s="41"/>
      <c r="H674" s="42"/>
    </row>
    <row r="675" spans="2:8" x14ac:dyDescent="0.25">
      <c r="B675" s="10"/>
      <c r="C675" s="12" t="s">
        <v>80</v>
      </c>
      <c r="D675" s="10" t="s">
        <v>6</v>
      </c>
      <c r="E675" s="10"/>
      <c r="F675" s="13">
        <v>1</v>
      </c>
      <c r="G675" s="14">
        <v>10000</v>
      </c>
      <c r="H675" s="14">
        <f>F675*G675</f>
        <v>10000</v>
      </c>
    </row>
    <row r="676" spans="2:8" x14ac:dyDescent="0.25">
      <c r="B676" s="10"/>
      <c r="C676" s="63" t="s">
        <v>81</v>
      </c>
      <c r="D676" s="10" t="s">
        <v>6</v>
      </c>
      <c r="E676" s="10"/>
      <c r="F676" s="13">
        <v>1</v>
      </c>
      <c r="G676" s="14">
        <v>3500</v>
      </c>
      <c r="H676" s="14">
        <f t="shared" ref="H676:H678" si="50">F676*G676</f>
        <v>3500</v>
      </c>
    </row>
    <row r="677" spans="2:8" x14ac:dyDescent="0.25">
      <c r="B677" s="10"/>
      <c r="C677" s="63" t="s">
        <v>82</v>
      </c>
      <c r="D677" s="10" t="s">
        <v>6</v>
      </c>
      <c r="E677" s="10"/>
      <c r="F677" s="13">
        <v>2</v>
      </c>
      <c r="G677" s="14">
        <v>8500</v>
      </c>
      <c r="H677" s="14">
        <f t="shared" si="50"/>
        <v>17000</v>
      </c>
    </row>
    <row r="678" spans="2:8" x14ac:dyDescent="0.25">
      <c r="B678" s="10"/>
      <c r="C678" s="12" t="s">
        <v>83</v>
      </c>
      <c r="D678" s="10" t="s">
        <v>6</v>
      </c>
      <c r="E678" s="10"/>
      <c r="F678" s="13">
        <v>3</v>
      </c>
      <c r="G678" s="14">
        <v>2500</v>
      </c>
      <c r="H678" s="14">
        <f t="shared" si="50"/>
        <v>7500</v>
      </c>
    </row>
    <row r="679" spans="2:8" x14ac:dyDescent="0.25">
      <c r="B679" s="10"/>
      <c r="C679" s="3"/>
      <c r="D679" s="12"/>
      <c r="E679" s="12"/>
      <c r="F679" s="11" t="s">
        <v>20</v>
      </c>
      <c r="G679" s="11"/>
      <c r="H679" s="14">
        <f>SUM(H675:H678)</f>
        <v>38000</v>
      </c>
    </row>
    <row r="680" spans="2:8" x14ac:dyDescent="0.25">
      <c r="B680" s="10" t="s">
        <v>21</v>
      </c>
      <c r="C680" s="40" t="s">
        <v>22</v>
      </c>
      <c r="D680" s="41"/>
      <c r="E680" s="41"/>
      <c r="F680" s="41"/>
      <c r="G680" s="41"/>
      <c r="H680" s="42"/>
    </row>
    <row r="681" spans="2:8" x14ac:dyDescent="0.25">
      <c r="B681" s="10">
        <v>1</v>
      </c>
      <c r="C681" s="12" t="s">
        <v>23</v>
      </c>
      <c r="D681" s="10" t="s">
        <v>30</v>
      </c>
      <c r="E681" s="10"/>
      <c r="F681" s="13">
        <v>0.5</v>
      </c>
      <c r="G681" s="14">
        <f>S11</f>
        <v>0</v>
      </c>
      <c r="H681" s="14">
        <f>F681*G681</f>
        <v>0</v>
      </c>
    </row>
    <row r="682" spans="2:8" x14ac:dyDescent="0.25">
      <c r="B682" s="10">
        <v>2</v>
      </c>
      <c r="C682" s="12" t="s">
        <v>24</v>
      </c>
      <c r="D682" s="10" t="s">
        <v>30</v>
      </c>
      <c r="E682" s="10"/>
      <c r="F682" s="13">
        <v>3.5</v>
      </c>
      <c r="G682" s="14">
        <f>S12</f>
        <v>0</v>
      </c>
      <c r="H682" s="14">
        <f t="shared" ref="H682:H683" si="51">F682*G682</f>
        <v>0</v>
      </c>
    </row>
    <row r="683" spans="2:8" x14ac:dyDescent="0.25">
      <c r="B683" s="10">
        <v>3</v>
      </c>
      <c r="C683" s="12" t="s">
        <v>25</v>
      </c>
      <c r="D683" s="10" t="s">
        <v>30</v>
      </c>
      <c r="E683" s="10"/>
      <c r="F683" s="13">
        <f>+F682</f>
        <v>3.5</v>
      </c>
      <c r="G683" s="14">
        <f>S14</f>
        <v>0</v>
      </c>
      <c r="H683" s="14">
        <f t="shared" si="51"/>
        <v>0</v>
      </c>
    </row>
    <row r="684" spans="2:8" x14ac:dyDescent="0.25">
      <c r="B684" s="10"/>
      <c r="C684" s="12"/>
      <c r="D684" s="12"/>
      <c r="E684" s="12"/>
      <c r="F684" s="11" t="s">
        <v>26</v>
      </c>
      <c r="G684" s="11"/>
      <c r="H684" s="15">
        <f>SUM(H681:H683)</f>
        <v>0</v>
      </c>
    </row>
    <row r="685" spans="2:8" ht="15.75" thickBot="1" x14ac:dyDescent="0.3">
      <c r="B685" s="3"/>
      <c r="C685" s="3"/>
      <c r="D685" s="3"/>
      <c r="E685" s="3"/>
      <c r="F685" s="4"/>
      <c r="G685" s="3"/>
      <c r="H685" s="3"/>
    </row>
    <row r="686" spans="2:8" ht="15.75" thickBot="1" x14ac:dyDescent="0.3">
      <c r="B686" s="16"/>
      <c r="C686" s="17" t="s">
        <v>27</v>
      </c>
      <c r="D686" s="17"/>
      <c r="E686" s="17"/>
      <c r="F686" s="18" t="s">
        <v>28</v>
      </c>
      <c r="G686" s="17"/>
      <c r="H686" s="22">
        <f>H684+H679+H673</f>
        <v>38000</v>
      </c>
    </row>
    <row r="687" spans="2:8" x14ac:dyDescent="0.25">
      <c r="B687" s="3"/>
      <c r="C687" s="3"/>
      <c r="D687" s="3"/>
      <c r="E687" s="3"/>
      <c r="F687" s="4"/>
      <c r="G687" s="3"/>
      <c r="H687" s="32"/>
    </row>
    <row r="688" spans="2:8" x14ac:dyDescent="0.25">
      <c r="B688" s="1" t="s">
        <v>0</v>
      </c>
      <c r="C688" s="1"/>
      <c r="D688" s="1"/>
      <c r="E688" s="1"/>
      <c r="F688" s="1"/>
      <c r="G688" s="1"/>
      <c r="H688" s="2"/>
    </row>
    <row r="689" spans="2:8" x14ac:dyDescent="0.25">
      <c r="B689" s="3" t="s">
        <v>1</v>
      </c>
      <c r="C689" s="3"/>
      <c r="D689" s="3" t="s">
        <v>2</v>
      </c>
      <c r="E689" s="3"/>
      <c r="F689" s="4"/>
      <c r="G689" s="3"/>
      <c r="H689" s="2"/>
    </row>
    <row r="690" spans="2:8" x14ac:dyDescent="0.25">
      <c r="B690" s="5">
        <f>+'[1]IPV VIVIENDA'!A38</f>
        <v>29</v>
      </c>
      <c r="C690" s="5" t="str">
        <f>+'[1]IPV VIVIENDA'!B38</f>
        <v>Pintura en Carpintería  Madera</v>
      </c>
      <c r="D690" s="5" t="str">
        <f>+'[1]IPV VIVIENDA'!C38</f>
        <v>m2</v>
      </c>
      <c r="E690" s="5"/>
      <c r="F690" s="4"/>
      <c r="G690" s="3"/>
      <c r="H690" s="3"/>
    </row>
    <row r="691" spans="2:8" x14ac:dyDescent="0.25">
      <c r="B691" s="3"/>
      <c r="C691" s="3"/>
      <c r="D691" s="3"/>
      <c r="E691" s="3"/>
      <c r="F691" s="4"/>
      <c r="G691" s="3"/>
      <c r="H691" s="3"/>
    </row>
    <row r="692" spans="2:8" x14ac:dyDescent="0.25">
      <c r="B692" s="6" t="s">
        <v>4</v>
      </c>
      <c r="C692" s="6" t="s">
        <v>5</v>
      </c>
      <c r="D692" s="6" t="s">
        <v>6</v>
      </c>
      <c r="E692" s="7"/>
      <c r="F692" s="8" t="s">
        <v>7</v>
      </c>
      <c r="G692" s="9" t="s">
        <v>8</v>
      </c>
      <c r="H692" s="9" t="s">
        <v>9</v>
      </c>
    </row>
    <row r="693" spans="2:8" x14ac:dyDescent="0.25">
      <c r="B693" s="6"/>
      <c r="C693" s="6"/>
      <c r="D693" s="6"/>
      <c r="E693" s="7"/>
      <c r="F693" s="8"/>
      <c r="G693" s="9"/>
      <c r="H693" s="9"/>
    </row>
    <row r="694" spans="2:8" x14ac:dyDescent="0.25">
      <c r="B694" s="10" t="s">
        <v>10</v>
      </c>
      <c r="C694" s="40" t="s">
        <v>11</v>
      </c>
      <c r="D694" s="41"/>
      <c r="E694" s="41"/>
      <c r="F694" s="41"/>
      <c r="G694" s="41"/>
      <c r="H694" s="42"/>
    </row>
    <row r="695" spans="2:8" x14ac:dyDescent="0.25">
      <c r="B695" s="10">
        <v>1</v>
      </c>
      <c r="C695" s="12" t="s">
        <v>12</v>
      </c>
      <c r="D695" s="10" t="s">
        <v>13</v>
      </c>
      <c r="E695" s="10"/>
      <c r="F695" s="13">
        <f>SUM(F704:F706)</f>
        <v>0.6399999999999999</v>
      </c>
      <c r="G695" s="14">
        <f>0.05*H707</f>
        <v>0</v>
      </c>
      <c r="H695" s="14">
        <f>G695*F695</f>
        <v>0</v>
      </c>
    </row>
    <row r="696" spans="2:8" x14ac:dyDescent="0.25">
      <c r="B696" s="10"/>
      <c r="C696" s="12"/>
      <c r="D696" s="12"/>
      <c r="E696" s="12"/>
      <c r="F696" s="11" t="s">
        <v>14</v>
      </c>
      <c r="G696" s="11"/>
      <c r="H696" s="15">
        <f>H695</f>
        <v>0</v>
      </c>
    </row>
    <row r="697" spans="2:8" x14ac:dyDescent="0.25">
      <c r="B697" s="10" t="s">
        <v>15</v>
      </c>
      <c r="C697" s="40" t="s">
        <v>29</v>
      </c>
      <c r="D697" s="41"/>
      <c r="E697" s="41"/>
      <c r="F697" s="41"/>
      <c r="G697" s="41"/>
      <c r="H697" s="42"/>
    </row>
    <row r="698" spans="2:8" x14ac:dyDescent="0.25">
      <c r="B698" s="10"/>
      <c r="C698" s="26" t="s">
        <v>84</v>
      </c>
      <c r="D698" s="26" t="s">
        <v>85</v>
      </c>
      <c r="E698" s="26"/>
      <c r="F698" s="27">
        <v>0.15</v>
      </c>
      <c r="G698" s="29">
        <f>S41</f>
        <v>0</v>
      </c>
      <c r="H698" s="29">
        <f>G698*F698</f>
        <v>0</v>
      </c>
    </row>
    <row r="699" spans="2:8" x14ac:dyDescent="0.25">
      <c r="B699" s="10"/>
      <c r="C699" s="26" t="s">
        <v>86</v>
      </c>
      <c r="D699" s="26" t="s">
        <v>85</v>
      </c>
      <c r="E699" s="26"/>
      <c r="F699" s="27">
        <v>0.45</v>
      </c>
      <c r="G699" s="29">
        <f>S42</f>
        <v>0</v>
      </c>
      <c r="H699" s="29">
        <f t="shared" ref="H699:H700" si="52">G699*F699</f>
        <v>0</v>
      </c>
    </row>
    <row r="700" spans="2:8" x14ac:dyDescent="0.25">
      <c r="B700" s="10"/>
      <c r="C700" s="12" t="s">
        <v>87</v>
      </c>
      <c r="D700" s="26" t="s">
        <v>85</v>
      </c>
      <c r="E700" s="26"/>
      <c r="F700" s="13">
        <v>0.1</v>
      </c>
      <c r="G700" s="50">
        <f>S43</f>
        <v>0</v>
      </c>
      <c r="H700" s="29">
        <f t="shared" si="52"/>
        <v>0</v>
      </c>
    </row>
    <row r="701" spans="2:8" x14ac:dyDescent="0.25">
      <c r="B701" s="10"/>
      <c r="C701" s="12"/>
      <c r="D701" s="10"/>
      <c r="E701" s="10"/>
      <c r="F701" s="13"/>
      <c r="G701" s="14"/>
      <c r="H701" s="14">
        <f>H698+H699+H700</f>
        <v>0</v>
      </c>
    </row>
    <row r="702" spans="2:8" x14ac:dyDescent="0.25">
      <c r="B702" s="10"/>
      <c r="C702" s="12"/>
      <c r="D702" s="12"/>
      <c r="E702" s="12"/>
      <c r="F702" s="11" t="s">
        <v>20</v>
      </c>
      <c r="G702" s="11"/>
      <c r="H702" s="14"/>
    </row>
    <row r="703" spans="2:8" x14ac:dyDescent="0.25">
      <c r="B703" s="10" t="s">
        <v>21</v>
      </c>
      <c r="C703" s="40" t="s">
        <v>22</v>
      </c>
      <c r="D703" s="41"/>
      <c r="E703" s="41"/>
      <c r="F703" s="41"/>
      <c r="G703" s="41"/>
      <c r="H703" s="42"/>
    </row>
    <row r="704" spans="2:8" x14ac:dyDescent="0.25">
      <c r="B704" s="10">
        <v>1</v>
      </c>
      <c r="C704" s="12" t="s">
        <v>23</v>
      </c>
      <c r="D704" s="10" t="s">
        <v>30</v>
      </c>
      <c r="E704" s="10"/>
      <c r="F704" s="13">
        <v>0.04</v>
      </c>
      <c r="G704" s="52">
        <f>S11</f>
        <v>0</v>
      </c>
      <c r="H704" s="14">
        <f>F704*G704</f>
        <v>0</v>
      </c>
    </row>
    <row r="705" spans="2:8" x14ac:dyDescent="0.25">
      <c r="B705" s="10">
        <v>2</v>
      </c>
      <c r="C705" s="12" t="s">
        <v>24</v>
      </c>
      <c r="D705" s="10" t="s">
        <v>30</v>
      </c>
      <c r="E705" s="10"/>
      <c r="F705" s="13">
        <v>0.3</v>
      </c>
      <c r="G705" s="52">
        <f>S12</f>
        <v>0</v>
      </c>
      <c r="H705" s="14">
        <f t="shared" ref="H705:H706" si="53">F705*G705</f>
        <v>0</v>
      </c>
    </row>
    <row r="706" spans="2:8" x14ac:dyDescent="0.25">
      <c r="B706" s="10">
        <v>3</v>
      </c>
      <c r="C706" s="12" t="s">
        <v>25</v>
      </c>
      <c r="D706" s="10" t="s">
        <v>30</v>
      </c>
      <c r="E706" s="10"/>
      <c r="F706" s="13">
        <v>0.3</v>
      </c>
      <c r="G706" s="52">
        <f>S14</f>
        <v>0</v>
      </c>
      <c r="H706" s="14">
        <f t="shared" si="53"/>
        <v>0</v>
      </c>
    </row>
    <row r="707" spans="2:8" x14ac:dyDescent="0.25">
      <c r="B707" s="10"/>
      <c r="C707" s="12"/>
      <c r="D707" s="12"/>
      <c r="E707" s="12"/>
      <c r="F707" s="11" t="s">
        <v>26</v>
      </c>
      <c r="G707" s="11"/>
      <c r="H707" s="15">
        <f>H704+H705+H706</f>
        <v>0</v>
      </c>
    </row>
    <row r="708" spans="2:8" ht="15.75" thickBot="1" x14ac:dyDescent="0.3">
      <c r="B708" s="3"/>
      <c r="C708" s="3"/>
      <c r="D708" s="3"/>
      <c r="E708" s="3"/>
      <c r="F708" s="4"/>
      <c r="G708" s="3"/>
      <c r="H708" s="3"/>
    </row>
    <row r="709" spans="2:8" ht="15.75" thickBot="1" x14ac:dyDescent="0.3">
      <c r="B709" s="16"/>
      <c r="C709" s="17" t="s">
        <v>27</v>
      </c>
      <c r="D709" s="17"/>
      <c r="E709" s="17"/>
      <c r="F709" s="18" t="s">
        <v>28</v>
      </c>
      <c r="G709" s="17"/>
      <c r="H709" s="22">
        <f>H696+H701+H707</f>
        <v>0</v>
      </c>
    </row>
    <row r="710" spans="2:8" x14ac:dyDescent="0.25">
      <c r="B710" s="3"/>
      <c r="C710" s="3"/>
      <c r="D710" s="3"/>
      <c r="E710" s="3"/>
      <c r="F710" s="4"/>
      <c r="G710" s="3"/>
      <c r="H710" s="3"/>
    </row>
    <row r="711" spans="2:8" x14ac:dyDescent="0.25">
      <c r="B711" s="1" t="s">
        <v>0</v>
      </c>
      <c r="C711" s="1"/>
      <c r="D711" s="1"/>
      <c r="E711" s="1"/>
      <c r="F711" s="1"/>
      <c r="G711" s="1"/>
      <c r="H711" s="2"/>
    </row>
    <row r="712" spans="2:8" x14ac:dyDescent="0.25">
      <c r="B712" s="3" t="s">
        <v>1</v>
      </c>
      <c r="C712" s="3"/>
      <c r="D712" s="3" t="s">
        <v>2</v>
      </c>
      <c r="E712" s="3"/>
      <c r="F712" s="4"/>
      <c r="G712" s="3"/>
      <c r="H712" s="2"/>
    </row>
    <row r="713" spans="2:8" x14ac:dyDescent="0.25">
      <c r="B713" s="5">
        <f>+'[1]IPV VIVIENDA'!A39</f>
        <v>30</v>
      </c>
      <c r="C713" s="5" t="str">
        <f>+'[1]IPV VIVIENDA'!B39</f>
        <v>Pintura al Látex interior en muros</v>
      </c>
      <c r="D713" s="5" t="str">
        <f>+'[1]IPV VIVIENDA'!C39</f>
        <v>m2</v>
      </c>
      <c r="E713" s="5"/>
      <c r="F713" s="4"/>
      <c r="G713" s="3"/>
      <c r="H713" s="3"/>
    </row>
    <row r="714" spans="2:8" x14ac:dyDescent="0.25">
      <c r="B714" s="3"/>
      <c r="C714" s="3"/>
      <c r="D714" s="3"/>
      <c r="E714" s="3"/>
      <c r="F714" s="4"/>
      <c r="G714" s="3"/>
      <c r="H714" s="3"/>
    </row>
    <row r="715" spans="2:8" x14ac:dyDescent="0.25">
      <c r="B715" s="6" t="s">
        <v>4</v>
      </c>
      <c r="C715" s="6" t="s">
        <v>5</v>
      </c>
      <c r="D715" s="6" t="s">
        <v>6</v>
      </c>
      <c r="E715" s="7"/>
      <c r="F715" s="8" t="s">
        <v>7</v>
      </c>
      <c r="G715" s="9" t="s">
        <v>8</v>
      </c>
      <c r="H715" s="9" t="s">
        <v>9</v>
      </c>
    </row>
    <row r="716" spans="2:8" x14ac:dyDescent="0.25">
      <c r="B716" s="6"/>
      <c r="C716" s="6"/>
      <c r="D716" s="6"/>
      <c r="E716" s="7"/>
      <c r="F716" s="8"/>
      <c r="G716" s="9"/>
      <c r="H716" s="9"/>
    </row>
    <row r="717" spans="2:8" x14ac:dyDescent="0.25">
      <c r="B717" s="10" t="s">
        <v>10</v>
      </c>
      <c r="C717" s="40" t="s">
        <v>11</v>
      </c>
      <c r="D717" s="41"/>
      <c r="E717" s="41"/>
      <c r="F717" s="41"/>
      <c r="G717" s="41"/>
      <c r="H717" s="42"/>
    </row>
    <row r="718" spans="2:8" x14ac:dyDescent="0.25">
      <c r="B718" s="10">
        <v>1</v>
      </c>
      <c r="C718" s="12" t="s">
        <v>12</v>
      </c>
      <c r="D718" s="10" t="s">
        <v>13</v>
      </c>
      <c r="E718" s="10"/>
      <c r="F718" s="13">
        <f>F726+F727+F728</f>
        <v>0.6399999999999999</v>
      </c>
      <c r="G718" s="14">
        <f>0.05*H729</f>
        <v>0</v>
      </c>
      <c r="H718" s="14">
        <f>F718*G718</f>
        <v>0</v>
      </c>
    </row>
    <row r="719" spans="2:8" x14ac:dyDescent="0.25">
      <c r="B719" s="10"/>
      <c r="C719" s="12"/>
      <c r="D719" s="12"/>
      <c r="E719" s="12"/>
      <c r="F719" s="11" t="s">
        <v>14</v>
      </c>
      <c r="G719" s="11"/>
      <c r="H719" s="15">
        <f>H718</f>
        <v>0</v>
      </c>
    </row>
    <row r="720" spans="2:8" x14ac:dyDescent="0.25">
      <c r="B720" s="10" t="s">
        <v>15</v>
      </c>
      <c r="C720" s="40" t="s">
        <v>29</v>
      </c>
      <c r="D720" s="41"/>
      <c r="E720" s="41"/>
      <c r="F720" s="41"/>
      <c r="G720" s="41"/>
      <c r="H720" s="42"/>
    </row>
    <row r="721" spans="2:8" x14ac:dyDescent="0.25">
      <c r="B721" s="10"/>
      <c r="C721" s="26" t="s">
        <v>88</v>
      </c>
      <c r="D721" s="26" t="s">
        <v>85</v>
      </c>
      <c r="E721" s="26"/>
      <c r="F721" s="27">
        <v>0.15</v>
      </c>
      <c r="G721" s="14">
        <f>S44</f>
        <v>0</v>
      </c>
      <c r="H721" s="14">
        <f>F721*G721</f>
        <v>0</v>
      </c>
    </row>
    <row r="722" spans="2:8" x14ac:dyDescent="0.25">
      <c r="B722" s="10"/>
      <c r="C722" s="26" t="s">
        <v>86</v>
      </c>
      <c r="D722" s="26" t="s">
        <v>85</v>
      </c>
      <c r="E722" s="26"/>
      <c r="F722" s="27">
        <v>0.45</v>
      </c>
      <c r="G722" s="14">
        <f>S42</f>
        <v>0</v>
      </c>
      <c r="H722" s="14">
        <f t="shared" ref="H722:H723" si="54">F722*G722</f>
        <v>0</v>
      </c>
    </row>
    <row r="723" spans="2:8" x14ac:dyDescent="0.25">
      <c r="B723" s="10"/>
      <c r="C723" s="12" t="s">
        <v>87</v>
      </c>
      <c r="D723" s="26" t="s">
        <v>85</v>
      </c>
      <c r="E723" s="26"/>
      <c r="F723" s="13">
        <v>0.1</v>
      </c>
      <c r="G723" s="14">
        <f>S43</f>
        <v>0</v>
      </c>
      <c r="H723" s="14">
        <f t="shared" si="54"/>
        <v>0</v>
      </c>
    </row>
    <row r="724" spans="2:8" x14ac:dyDescent="0.25">
      <c r="B724" s="10"/>
      <c r="C724" s="12"/>
      <c r="D724" s="12"/>
      <c r="E724" s="12"/>
      <c r="F724" s="11" t="s">
        <v>20</v>
      </c>
      <c r="G724" s="11"/>
      <c r="H724" s="14">
        <f>SUM(H721:H723)</f>
        <v>0</v>
      </c>
    </row>
    <row r="725" spans="2:8" x14ac:dyDescent="0.25">
      <c r="B725" s="10" t="s">
        <v>21</v>
      </c>
      <c r="C725" s="40" t="s">
        <v>22</v>
      </c>
      <c r="D725" s="41"/>
      <c r="E725" s="41"/>
      <c r="F725" s="41"/>
      <c r="G725" s="41"/>
      <c r="H725" s="42"/>
    </row>
    <row r="726" spans="2:8" x14ac:dyDescent="0.25">
      <c r="B726" s="10">
        <v>1</v>
      </c>
      <c r="C726" s="12" t="s">
        <v>23</v>
      </c>
      <c r="D726" s="10" t="s">
        <v>30</v>
      </c>
      <c r="E726" s="10"/>
      <c r="F726" s="13">
        <v>0.04</v>
      </c>
      <c r="G726" s="14">
        <f>S11</f>
        <v>0</v>
      </c>
      <c r="H726" s="14">
        <f>G726*F726</f>
        <v>0</v>
      </c>
    </row>
    <row r="727" spans="2:8" x14ac:dyDescent="0.25">
      <c r="B727" s="10">
        <v>2</v>
      </c>
      <c r="C727" s="12" t="s">
        <v>24</v>
      </c>
      <c r="D727" s="10" t="s">
        <v>30</v>
      </c>
      <c r="E727" s="10"/>
      <c r="F727" s="13">
        <v>0.3</v>
      </c>
      <c r="G727" s="14">
        <f>S12</f>
        <v>0</v>
      </c>
      <c r="H727" s="14">
        <f t="shared" ref="H727:H728" si="55">G727*F727</f>
        <v>0</v>
      </c>
    </row>
    <row r="728" spans="2:8" x14ac:dyDescent="0.25">
      <c r="B728" s="10">
        <v>3</v>
      </c>
      <c r="C728" s="12" t="s">
        <v>25</v>
      </c>
      <c r="D728" s="10" t="s">
        <v>30</v>
      </c>
      <c r="E728" s="10"/>
      <c r="F728" s="13">
        <v>0.3</v>
      </c>
      <c r="G728" s="14">
        <f>S14</f>
        <v>0</v>
      </c>
      <c r="H728" s="14">
        <f t="shared" si="55"/>
        <v>0</v>
      </c>
    </row>
    <row r="729" spans="2:8" x14ac:dyDescent="0.25">
      <c r="B729" s="10"/>
      <c r="C729" s="12"/>
      <c r="D729" s="12"/>
      <c r="E729" s="12"/>
      <c r="F729" s="11" t="s">
        <v>26</v>
      </c>
      <c r="G729" s="11"/>
      <c r="H729" s="15">
        <f>SUM(H726:H728)</f>
        <v>0</v>
      </c>
    </row>
    <row r="730" spans="2:8" ht="15.75" thickBot="1" x14ac:dyDescent="0.3">
      <c r="B730" s="3"/>
      <c r="C730" s="3"/>
      <c r="D730" s="3"/>
      <c r="E730" s="3"/>
      <c r="F730" s="4"/>
      <c r="G730" s="3"/>
      <c r="H730" s="3"/>
    </row>
    <row r="731" spans="2:8" ht="15.75" thickBot="1" x14ac:dyDescent="0.3">
      <c r="B731" s="16"/>
      <c r="C731" s="17" t="s">
        <v>27</v>
      </c>
      <c r="D731" s="17"/>
      <c r="E731" s="17"/>
      <c r="F731" s="18" t="s">
        <v>28</v>
      </c>
      <c r="G731" s="17"/>
      <c r="H731" s="22">
        <f>H719+H724+H729</f>
        <v>0</v>
      </c>
    </row>
    <row r="732" spans="2:8" x14ac:dyDescent="0.25">
      <c r="B732" s="3"/>
      <c r="C732" s="3"/>
      <c r="D732" s="3"/>
      <c r="E732" s="3"/>
      <c r="F732" s="4"/>
      <c r="G732" s="3"/>
      <c r="H732" s="3"/>
    </row>
    <row r="733" spans="2:8" x14ac:dyDescent="0.25">
      <c r="B733" s="1" t="s">
        <v>0</v>
      </c>
      <c r="C733" s="1"/>
      <c r="D733" s="1"/>
      <c r="E733" s="1"/>
      <c r="F733" s="1"/>
      <c r="G733" s="1"/>
      <c r="H733" s="2"/>
    </row>
    <row r="734" spans="2:8" x14ac:dyDescent="0.25">
      <c r="B734" s="3" t="s">
        <v>1</v>
      </c>
      <c r="C734" s="3"/>
      <c r="D734" s="3" t="s">
        <v>2</v>
      </c>
      <c r="E734" s="3"/>
      <c r="F734" s="4"/>
      <c r="G734" s="3"/>
      <c r="H734" s="2"/>
    </row>
    <row r="735" spans="2:8" x14ac:dyDescent="0.25">
      <c r="B735" s="5">
        <f>+'[1]IPV VIVIENDA'!A40</f>
        <v>31</v>
      </c>
      <c r="C735" s="5" t="str">
        <f>+'[1]IPV VIVIENDA'!B40</f>
        <v>Pintura al Látex interior en cielorrasos</v>
      </c>
      <c r="D735" s="5" t="str">
        <f>+'[1]IPV VIVIENDA'!C40</f>
        <v>m2</v>
      </c>
      <c r="E735" s="5"/>
      <c r="F735" s="4"/>
      <c r="G735" s="3"/>
      <c r="H735" s="3"/>
    </row>
    <row r="736" spans="2:8" x14ac:dyDescent="0.25">
      <c r="B736" s="3"/>
      <c r="C736" s="3"/>
      <c r="D736" s="3"/>
      <c r="E736" s="3"/>
      <c r="F736" s="4"/>
      <c r="G736" s="3"/>
      <c r="H736" s="3"/>
    </row>
    <row r="737" spans="2:8" x14ac:dyDescent="0.25">
      <c r="B737" s="6" t="s">
        <v>4</v>
      </c>
      <c r="C737" s="6" t="s">
        <v>5</v>
      </c>
      <c r="D737" s="6" t="s">
        <v>6</v>
      </c>
      <c r="E737" s="7"/>
      <c r="F737" s="8" t="s">
        <v>7</v>
      </c>
      <c r="G737" s="9" t="s">
        <v>8</v>
      </c>
      <c r="H737" s="9" t="s">
        <v>9</v>
      </c>
    </row>
    <row r="738" spans="2:8" x14ac:dyDescent="0.25">
      <c r="B738" s="6"/>
      <c r="C738" s="6"/>
      <c r="D738" s="6"/>
      <c r="E738" s="7"/>
      <c r="F738" s="8"/>
      <c r="G738" s="9"/>
      <c r="H738" s="9"/>
    </row>
    <row r="739" spans="2:8" x14ac:dyDescent="0.25">
      <c r="B739" s="10" t="s">
        <v>10</v>
      </c>
      <c r="C739" s="40" t="s">
        <v>11</v>
      </c>
      <c r="D739" s="41"/>
      <c r="E739" s="41"/>
      <c r="F739" s="41"/>
      <c r="G739" s="41"/>
      <c r="H739" s="42"/>
    </row>
    <row r="740" spans="2:8" x14ac:dyDescent="0.25">
      <c r="B740" s="10">
        <v>1</v>
      </c>
      <c r="C740" s="12" t="s">
        <v>12</v>
      </c>
      <c r="D740" s="10" t="s">
        <v>13</v>
      </c>
      <c r="E740" s="10"/>
      <c r="F740" s="13">
        <f>SUM(F750:F752)</f>
        <v>0.74</v>
      </c>
      <c r="G740" s="14">
        <f>0.05*H753</f>
        <v>0</v>
      </c>
      <c r="H740" s="14">
        <f>G740*F740</f>
        <v>0</v>
      </c>
    </row>
    <row r="741" spans="2:8" x14ac:dyDescent="0.25">
      <c r="B741" s="10"/>
      <c r="C741" s="12"/>
      <c r="D741" s="12"/>
      <c r="E741" s="12"/>
      <c r="F741" s="11" t="s">
        <v>14</v>
      </c>
      <c r="G741" s="11"/>
      <c r="H741" s="15">
        <f>H740</f>
        <v>0</v>
      </c>
    </row>
    <row r="742" spans="2:8" x14ac:dyDescent="0.25">
      <c r="B742" s="10" t="s">
        <v>15</v>
      </c>
      <c r="C742" s="40" t="s">
        <v>29</v>
      </c>
      <c r="D742" s="41"/>
      <c r="E742" s="41"/>
      <c r="F742" s="41"/>
      <c r="G742" s="41"/>
      <c r="H742" s="42"/>
    </row>
    <row r="743" spans="2:8" x14ac:dyDescent="0.25">
      <c r="B743" s="10"/>
      <c r="C743" s="26" t="s">
        <v>89</v>
      </c>
      <c r="D743" s="26" t="s">
        <v>85</v>
      </c>
      <c r="E743" s="26"/>
      <c r="F743" s="27">
        <v>0.3</v>
      </c>
      <c r="G743" s="29">
        <f>S45</f>
        <v>0</v>
      </c>
      <c r="H743" s="29">
        <f>F743*G743</f>
        <v>0</v>
      </c>
    </row>
    <row r="744" spans="2:8" x14ac:dyDescent="0.25">
      <c r="B744" s="10"/>
      <c r="C744" s="26" t="s">
        <v>90</v>
      </c>
      <c r="D744" s="26" t="s">
        <v>85</v>
      </c>
      <c r="E744" s="26"/>
      <c r="F744" s="27">
        <v>0.15</v>
      </c>
      <c r="G744" s="29">
        <f>S46</f>
        <v>0</v>
      </c>
      <c r="H744" s="29">
        <f t="shared" ref="H744:H747" si="56">F744*G744</f>
        <v>0</v>
      </c>
    </row>
    <row r="745" spans="2:8" x14ac:dyDescent="0.25">
      <c r="B745" s="10"/>
      <c r="C745" s="26" t="s">
        <v>91</v>
      </c>
      <c r="D745" s="26" t="s">
        <v>92</v>
      </c>
      <c r="E745" s="26"/>
      <c r="F745" s="27">
        <v>0.01</v>
      </c>
      <c r="G745" s="29">
        <f>S47</f>
        <v>0</v>
      </c>
      <c r="H745" s="29">
        <f t="shared" si="56"/>
        <v>0</v>
      </c>
    </row>
    <row r="746" spans="2:8" x14ac:dyDescent="0.25">
      <c r="B746" s="10"/>
      <c r="C746" s="12" t="s">
        <v>93</v>
      </c>
      <c r="D746" s="10" t="s">
        <v>19</v>
      </c>
      <c r="E746" s="10"/>
      <c r="F746" s="48">
        <v>0.03</v>
      </c>
      <c r="G746" s="50">
        <f>S48</f>
        <v>0</v>
      </c>
      <c r="H746" s="29">
        <f t="shared" si="56"/>
        <v>0</v>
      </c>
    </row>
    <row r="747" spans="2:8" x14ac:dyDescent="0.25">
      <c r="B747" s="10"/>
      <c r="C747" s="12" t="s">
        <v>94</v>
      </c>
      <c r="D747" s="10" t="s">
        <v>92</v>
      </c>
      <c r="E747" s="10"/>
      <c r="F747" s="48">
        <v>0.3</v>
      </c>
      <c r="G747" s="50">
        <f>S49</f>
        <v>0</v>
      </c>
      <c r="H747" s="29">
        <f t="shared" si="56"/>
        <v>0</v>
      </c>
    </row>
    <row r="748" spans="2:8" x14ac:dyDescent="0.25">
      <c r="B748" s="10"/>
      <c r="C748" s="12"/>
      <c r="D748" s="12"/>
      <c r="E748" s="12"/>
      <c r="F748" s="11" t="s">
        <v>20</v>
      </c>
      <c r="G748" s="11"/>
      <c r="H748" s="14">
        <f>SUM(H743:H747)</f>
        <v>0</v>
      </c>
    </row>
    <row r="749" spans="2:8" x14ac:dyDescent="0.25">
      <c r="B749" s="10" t="s">
        <v>21</v>
      </c>
      <c r="C749" s="40" t="s">
        <v>22</v>
      </c>
      <c r="D749" s="41"/>
      <c r="E749" s="41"/>
      <c r="F749" s="41"/>
      <c r="G749" s="41"/>
      <c r="H749" s="42"/>
    </row>
    <row r="750" spans="2:8" x14ac:dyDescent="0.25">
      <c r="B750" s="10">
        <v>1</v>
      </c>
      <c r="C750" s="12" t="s">
        <v>23</v>
      </c>
      <c r="D750" s="10" t="s">
        <v>30</v>
      </c>
      <c r="E750" s="10"/>
      <c r="F750" s="13">
        <v>0.04</v>
      </c>
      <c r="G750" s="14">
        <f>S11</f>
        <v>0</v>
      </c>
      <c r="H750" s="14">
        <f>F750*G750</f>
        <v>0</v>
      </c>
    </row>
    <row r="751" spans="2:8" x14ac:dyDescent="0.25">
      <c r="B751" s="10">
        <v>2</v>
      </c>
      <c r="C751" s="12" t="s">
        <v>24</v>
      </c>
      <c r="D751" s="10" t="s">
        <v>30</v>
      </c>
      <c r="E751" s="10"/>
      <c r="F751" s="13">
        <v>0.35</v>
      </c>
      <c r="G751" s="14">
        <f>S12</f>
        <v>0</v>
      </c>
      <c r="H751" s="14">
        <f t="shared" ref="H751:H752" si="57">F751*G751</f>
        <v>0</v>
      </c>
    </row>
    <row r="752" spans="2:8" x14ac:dyDescent="0.25">
      <c r="B752" s="10">
        <v>3</v>
      </c>
      <c r="C752" s="12" t="s">
        <v>25</v>
      </c>
      <c r="D752" s="10" t="s">
        <v>30</v>
      </c>
      <c r="E752" s="10"/>
      <c r="F752" s="13">
        <v>0.35</v>
      </c>
      <c r="G752" s="14">
        <f>S14</f>
        <v>0</v>
      </c>
      <c r="H752" s="14">
        <f t="shared" si="57"/>
        <v>0</v>
      </c>
    </row>
    <row r="753" spans="2:8" x14ac:dyDescent="0.25">
      <c r="B753" s="10"/>
      <c r="C753" s="12"/>
      <c r="D753" s="12"/>
      <c r="E753" s="12"/>
      <c r="F753" s="11" t="s">
        <v>26</v>
      </c>
      <c r="G753" s="11"/>
      <c r="H753" s="15">
        <f>SUM(H750:H752)</f>
        <v>0</v>
      </c>
    </row>
    <row r="754" spans="2:8" ht="15.75" thickBot="1" x14ac:dyDescent="0.3">
      <c r="B754" s="3"/>
      <c r="C754" s="3"/>
      <c r="D754" s="3"/>
      <c r="E754" s="3"/>
      <c r="F754" s="4"/>
      <c r="G754" s="3"/>
      <c r="H754" s="3"/>
    </row>
    <row r="755" spans="2:8" ht="15.75" thickBot="1" x14ac:dyDescent="0.3">
      <c r="B755" s="16"/>
      <c r="C755" s="17" t="s">
        <v>27</v>
      </c>
      <c r="D755" s="17"/>
      <c r="E755" s="17"/>
      <c r="F755" s="18" t="s">
        <v>28</v>
      </c>
      <c r="G755" s="17"/>
      <c r="H755" s="22">
        <f>H741+H748+H753</f>
        <v>0</v>
      </c>
    </row>
    <row r="756" spans="2:8" x14ac:dyDescent="0.25">
      <c r="B756" s="3"/>
      <c r="C756" s="3"/>
      <c r="D756" s="3"/>
      <c r="E756" s="3"/>
      <c r="F756" s="4"/>
      <c r="G756" s="3"/>
      <c r="H756" s="3"/>
    </row>
    <row r="757" spans="2:8" x14ac:dyDescent="0.25">
      <c r="B757" s="1" t="s">
        <v>0</v>
      </c>
      <c r="C757" s="1"/>
      <c r="D757" s="1"/>
      <c r="E757" s="1"/>
      <c r="F757" s="1"/>
      <c r="G757" s="1"/>
      <c r="H757" s="2"/>
    </row>
    <row r="758" spans="2:8" x14ac:dyDescent="0.25">
      <c r="B758" s="3" t="s">
        <v>1</v>
      </c>
      <c r="C758" s="3"/>
      <c r="D758" s="3" t="s">
        <v>2</v>
      </c>
      <c r="E758" s="3"/>
      <c r="F758" s="4"/>
      <c r="G758" s="3"/>
      <c r="H758" s="2"/>
    </row>
    <row r="759" spans="2:8" x14ac:dyDescent="0.25">
      <c r="B759" s="5">
        <f>+'[1]IPV VIVIENDA'!A41</f>
        <v>32</v>
      </c>
      <c r="C759" s="5" t="str">
        <f>+'[1]IPV VIVIENDA'!B41</f>
        <v>Pintura al Látex exterior</v>
      </c>
      <c r="D759" s="5" t="str">
        <f>+'[1]IPV VIVIENDA'!C41</f>
        <v>m2</v>
      </c>
      <c r="E759" s="5"/>
      <c r="F759" s="64"/>
      <c r="G759" s="3"/>
      <c r="H759" s="3"/>
    </row>
    <row r="760" spans="2:8" x14ac:dyDescent="0.25">
      <c r="B760" s="3"/>
      <c r="C760" s="3"/>
      <c r="D760" s="3"/>
      <c r="E760" s="3"/>
      <c r="F760" s="4"/>
      <c r="G760" s="3"/>
      <c r="H760" s="3"/>
    </row>
    <row r="761" spans="2:8" x14ac:dyDescent="0.25">
      <c r="B761" s="6" t="s">
        <v>4</v>
      </c>
      <c r="C761" s="6" t="s">
        <v>5</v>
      </c>
      <c r="D761" s="6" t="s">
        <v>6</v>
      </c>
      <c r="E761" s="7"/>
      <c r="F761" s="8" t="s">
        <v>7</v>
      </c>
      <c r="G761" s="9" t="s">
        <v>8</v>
      </c>
      <c r="H761" s="9" t="s">
        <v>9</v>
      </c>
    </row>
    <row r="762" spans="2:8" x14ac:dyDescent="0.25">
      <c r="B762" s="6"/>
      <c r="C762" s="6"/>
      <c r="D762" s="6"/>
      <c r="E762" s="7"/>
      <c r="F762" s="8"/>
      <c r="G762" s="9"/>
      <c r="H762" s="9"/>
    </row>
    <row r="763" spans="2:8" x14ac:dyDescent="0.25">
      <c r="B763" s="10" t="s">
        <v>10</v>
      </c>
      <c r="C763" s="40" t="s">
        <v>11</v>
      </c>
      <c r="D763" s="41"/>
      <c r="E763" s="41"/>
      <c r="F763" s="41"/>
      <c r="G763" s="41"/>
      <c r="H763" s="42"/>
    </row>
    <row r="764" spans="2:8" x14ac:dyDescent="0.25">
      <c r="B764" s="10">
        <v>1</v>
      </c>
      <c r="C764" s="12" t="s">
        <v>12</v>
      </c>
      <c r="D764" s="10" t="s">
        <v>13</v>
      </c>
      <c r="E764" s="10"/>
      <c r="F764" s="13">
        <f>SUM(F774:F776)</f>
        <v>0.74</v>
      </c>
      <c r="G764" s="14">
        <f>0.05*H777</f>
        <v>0</v>
      </c>
      <c r="H764" s="14">
        <f>F764*G764</f>
        <v>0</v>
      </c>
    </row>
    <row r="765" spans="2:8" x14ac:dyDescent="0.25">
      <c r="B765" s="10"/>
      <c r="C765" s="12"/>
      <c r="D765" s="12"/>
      <c r="E765" s="12"/>
      <c r="F765" s="11" t="s">
        <v>14</v>
      </c>
      <c r="G765" s="11"/>
      <c r="H765" s="15">
        <f>H764</f>
        <v>0</v>
      </c>
    </row>
    <row r="766" spans="2:8" x14ac:dyDescent="0.25">
      <c r="B766" s="10" t="s">
        <v>15</v>
      </c>
      <c r="C766" s="40" t="s">
        <v>29</v>
      </c>
      <c r="D766" s="41"/>
      <c r="E766" s="41"/>
      <c r="F766" s="41"/>
      <c r="G766" s="41"/>
      <c r="H766" s="42"/>
    </row>
    <row r="767" spans="2:8" x14ac:dyDescent="0.25">
      <c r="B767" s="10"/>
      <c r="C767" s="26" t="s">
        <v>89</v>
      </c>
      <c r="D767" s="26" t="s">
        <v>85</v>
      </c>
      <c r="E767" s="26"/>
      <c r="F767" s="27">
        <v>0.3</v>
      </c>
      <c r="G767" s="29">
        <f>S45</f>
        <v>0</v>
      </c>
      <c r="H767" s="29">
        <f>F767*G767</f>
        <v>0</v>
      </c>
    </row>
    <row r="768" spans="2:8" x14ac:dyDescent="0.25">
      <c r="B768" s="10"/>
      <c r="C768" s="26" t="s">
        <v>90</v>
      </c>
      <c r="D768" s="26" t="s">
        <v>85</v>
      </c>
      <c r="E768" s="26"/>
      <c r="F768" s="27">
        <v>0.15</v>
      </c>
      <c r="G768" s="29">
        <f>S46</f>
        <v>0</v>
      </c>
      <c r="H768" s="29">
        <f t="shared" ref="H768:H771" si="58">F768*G768</f>
        <v>0</v>
      </c>
    </row>
    <row r="769" spans="2:8" x14ac:dyDescent="0.25">
      <c r="B769" s="10"/>
      <c r="C769" s="26" t="s">
        <v>91</v>
      </c>
      <c r="D769" s="26" t="s">
        <v>92</v>
      </c>
      <c r="E769" s="26"/>
      <c r="F769" s="27">
        <v>0.01</v>
      </c>
      <c r="G769" s="29">
        <f>S47</f>
        <v>0</v>
      </c>
      <c r="H769" s="29">
        <f t="shared" si="58"/>
        <v>0</v>
      </c>
    </row>
    <row r="770" spans="2:8" x14ac:dyDescent="0.25">
      <c r="B770" s="10"/>
      <c r="C770" s="12" t="s">
        <v>93</v>
      </c>
      <c r="D770" s="10" t="s">
        <v>19</v>
      </c>
      <c r="E770" s="10"/>
      <c r="F770" s="48">
        <v>0.03</v>
      </c>
      <c r="G770" s="50">
        <f>S48</f>
        <v>0</v>
      </c>
      <c r="H770" s="29">
        <f t="shared" si="58"/>
        <v>0</v>
      </c>
    </row>
    <row r="771" spans="2:8" x14ac:dyDescent="0.25">
      <c r="B771" s="10"/>
      <c r="C771" s="12" t="s">
        <v>94</v>
      </c>
      <c r="D771" s="10" t="s">
        <v>92</v>
      </c>
      <c r="E771" s="10"/>
      <c r="F771" s="48">
        <v>0.3</v>
      </c>
      <c r="G771" s="50">
        <f>S49</f>
        <v>0</v>
      </c>
      <c r="H771" s="29">
        <f t="shared" si="58"/>
        <v>0</v>
      </c>
    </row>
    <row r="772" spans="2:8" x14ac:dyDescent="0.25">
      <c r="B772" s="10"/>
      <c r="C772" s="12"/>
      <c r="D772" s="12"/>
      <c r="E772" s="12"/>
      <c r="F772" s="11" t="s">
        <v>20</v>
      </c>
      <c r="G772" s="11"/>
      <c r="H772" s="14">
        <f>SUM(H767:H771)</f>
        <v>0</v>
      </c>
    </row>
    <row r="773" spans="2:8" x14ac:dyDescent="0.25">
      <c r="B773" s="10" t="s">
        <v>21</v>
      </c>
      <c r="C773" s="40" t="s">
        <v>22</v>
      </c>
      <c r="D773" s="41"/>
      <c r="E773" s="41"/>
      <c r="F773" s="41"/>
      <c r="G773" s="41"/>
      <c r="H773" s="42"/>
    </row>
    <row r="774" spans="2:8" x14ac:dyDescent="0.25">
      <c r="B774" s="10">
        <v>1</v>
      </c>
      <c r="C774" s="12" t="s">
        <v>23</v>
      </c>
      <c r="D774" s="10" t="s">
        <v>30</v>
      </c>
      <c r="E774" s="10"/>
      <c r="F774" s="13">
        <v>0.04</v>
      </c>
      <c r="G774" s="14">
        <f>S11</f>
        <v>0</v>
      </c>
      <c r="H774" s="14">
        <f>F774*G774</f>
        <v>0</v>
      </c>
    </row>
    <row r="775" spans="2:8" x14ac:dyDescent="0.25">
      <c r="B775" s="10">
        <v>2</v>
      </c>
      <c r="C775" s="12" t="s">
        <v>24</v>
      </c>
      <c r="D775" s="10" t="s">
        <v>30</v>
      </c>
      <c r="E775" s="10"/>
      <c r="F775" s="13">
        <v>0.35</v>
      </c>
      <c r="G775" s="14">
        <f>S12</f>
        <v>0</v>
      </c>
      <c r="H775" s="14">
        <f t="shared" ref="H775:H776" si="59">F775*G775</f>
        <v>0</v>
      </c>
    </row>
    <row r="776" spans="2:8" x14ac:dyDescent="0.25">
      <c r="B776" s="10">
        <v>3</v>
      </c>
      <c r="C776" s="12" t="s">
        <v>25</v>
      </c>
      <c r="D776" s="10" t="s">
        <v>30</v>
      </c>
      <c r="E776" s="10"/>
      <c r="F776" s="13">
        <v>0.35</v>
      </c>
      <c r="G776" s="14">
        <f>S14</f>
        <v>0</v>
      </c>
      <c r="H776" s="14">
        <f t="shared" si="59"/>
        <v>0</v>
      </c>
    </row>
    <row r="777" spans="2:8" x14ac:dyDescent="0.25">
      <c r="B777" s="10"/>
      <c r="C777" s="12"/>
      <c r="D777" s="12"/>
      <c r="E777" s="12"/>
      <c r="F777" s="11" t="s">
        <v>26</v>
      </c>
      <c r="G777" s="11"/>
      <c r="H777" s="15">
        <f>SUM(H774:H776)</f>
        <v>0</v>
      </c>
    </row>
    <row r="778" spans="2:8" ht="15.75" thickBot="1" x14ac:dyDescent="0.3">
      <c r="B778" s="3"/>
      <c r="C778" s="3"/>
      <c r="D778" s="3"/>
      <c r="E778" s="3"/>
      <c r="F778" s="4"/>
      <c r="G778" s="3"/>
      <c r="H778" s="3"/>
    </row>
    <row r="779" spans="2:8" ht="15.75" thickBot="1" x14ac:dyDescent="0.3">
      <c r="B779" s="16"/>
      <c r="C779" s="17" t="s">
        <v>27</v>
      </c>
      <c r="D779" s="17"/>
      <c r="E779" s="17"/>
      <c r="F779" s="18" t="s">
        <v>28</v>
      </c>
      <c r="G779" s="17"/>
      <c r="H779" s="22">
        <f>H765+H777+H772</f>
        <v>0</v>
      </c>
    </row>
    <row r="780" spans="2:8" x14ac:dyDescent="0.25">
      <c r="B780" s="3"/>
      <c r="C780" s="3"/>
      <c r="D780" s="3"/>
      <c r="E780" s="3"/>
      <c r="F780" s="4"/>
      <c r="G780" s="3"/>
      <c r="H780" s="3"/>
    </row>
    <row r="781" spans="2:8" x14ac:dyDescent="0.25">
      <c r="B781" s="1" t="s">
        <v>0</v>
      </c>
      <c r="C781" s="1"/>
      <c r="D781" s="1"/>
      <c r="E781" s="1"/>
      <c r="F781" s="1"/>
      <c r="G781" s="1"/>
      <c r="H781" s="2"/>
    </row>
    <row r="782" spans="2:8" x14ac:dyDescent="0.25">
      <c r="B782" s="3" t="s">
        <v>1</v>
      </c>
      <c r="C782" s="3"/>
      <c r="D782" s="3" t="s">
        <v>2</v>
      </c>
      <c r="E782" s="3"/>
      <c r="F782" s="4"/>
      <c r="G782" s="3"/>
      <c r="H782" s="2"/>
    </row>
    <row r="783" spans="2:8" x14ac:dyDescent="0.25">
      <c r="B783" s="5">
        <f>+'[1]IPV VIVIENDA'!A42</f>
        <v>33</v>
      </c>
      <c r="C783" s="5" t="str">
        <f>+'[1]IPV VIVIENDA'!B42</f>
        <v>Provisión y colocación de vidrios</v>
      </c>
      <c r="D783" s="5" t="str">
        <f>+'[1]IPV VIVIENDA'!C42</f>
        <v>m2</v>
      </c>
      <c r="E783" s="5"/>
      <c r="F783" s="4"/>
      <c r="G783" s="3"/>
      <c r="H783" s="3"/>
    </row>
    <row r="784" spans="2:8" x14ac:dyDescent="0.25">
      <c r="B784" s="3"/>
      <c r="C784" s="3"/>
      <c r="D784" s="3"/>
      <c r="E784" s="3"/>
      <c r="F784" s="4"/>
      <c r="G784" s="3"/>
      <c r="H784" s="3"/>
    </row>
    <row r="785" spans="2:8" x14ac:dyDescent="0.25">
      <c r="B785" s="6" t="s">
        <v>4</v>
      </c>
      <c r="C785" s="6" t="s">
        <v>5</v>
      </c>
      <c r="D785" s="6" t="s">
        <v>6</v>
      </c>
      <c r="E785" s="7"/>
      <c r="F785" s="8" t="s">
        <v>7</v>
      </c>
      <c r="G785" s="9" t="s">
        <v>8</v>
      </c>
      <c r="H785" s="9" t="s">
        <v>9</v>
      </c>
    </row>
    <row r="786" spans="2:8" x14ac:dyDescent="0.25">
      <c r="B786" s="6"/>
      <c r="C786" s="6"/>
      <c r="D786" s="6"/>
      <c r="E786" s="7"/>
      <c r="F786" s="8"/>
      <c r="G786" s="9"/>
      <c r="H786" s="9"/>
    </row>
    <row r="787" spans="2:8" x14ac:dyDescent="0.25">
      <c r="B787" s="10" t="s">
        <v>10</v>
      </c>
      <c r="C787" s="40" t="s">
        <v>11</v>
      </c>
      <c r="D787" s="41"/>
      <c r="E787" s="41"/>
      <c r="F787" s="41"/>
      <c r="G787" s="41"/>
      <c r="H787" s="42"/>
    </row>
    <row r="788" spans="2:8" x14ac:dyDescent="0.25">
      <c r="B788" s="10">
        <v>1</v>
      </c>
      <c r="C788" s="12" t="s">
        <v>12</v>
      </c>
      <c r="D788" s="10" t="s">
        <v>13</v>
      </c>
      <c r="E788" s="10"/>
      <c r="F788" s="13">
        <f>SUM(F798:F800)</f>
        <v>0.74</v>
      </c>
      <c r="G788" s="14">
        <f>0.05*H801</f>
        <v>0</v>
      </c>
      <c r="H788" s="14">
        <f>G788*F788</f>
        <v>0</v>
      </c>
    </row>
    <row r="789" spans="2:8" x14ac:dyDescent="0.25">
      <c r="B789" s="10"/>
      <c r="C789" s="12"/>
      <c r="D789" s="12"/>
      <c r="E789" s="12"/>
      <c r="F789" s="11" t="s">
        <v>14</v>
      </c>
      <c r="G789" s="11"/>
      <c r="H789" s="15">
        <f>H788</f>
        <v>0</v>
      </c>
    </row>
    <row r="790" spans="2:8" x14ac:dyDescent="0.25">
      <c r="B790" s="10" t="s">
        <v>15</v>
      </c>
      <c r="C790" s="40" t="s">
        <v>29</v>
      </c>
      <c r="D790" s="41"/>
      <c r="E790" s="41"/>
      <c r="F790" s="41"/>
      <c r="G790" s="41"/>
      <c r="H790" s="42"/>
    </row>
    <row r="791" spans="2:8" x14ac:dyDescent="0.25">
      <c r="B791" s="10"/>
      <c r="C791" s="26" t="s">
        <v>95</v>
      </c>
      <c r="D791" s="26" t="s">
        <v>85</v>
      </c>
      <c r="E791" s="26"/>
      <c r="F791" s="27">
        <v>0.3</v>
      </c>
      <c r="G791" s="29" t="e">
        <f>#REF!</f>
        <v>#REF!</v>
      </c>
      <c r="H791" s="29" t="e">
        <f>F791*G791</f>
        <v>#REF!</v>
      </c>
    </row>
    <row r="792" spans="2:8" x14ac:dyDescent="0.25">
      <c r="B792" s="10"/>
      <c r="C792" s="26" t="s">
        <v>90</v>
      </c>
      <c r="D792" s="26" t="s">
        <v>85</v>
      </c>
      <c r="E792" s="26"/>
      <c r="F792" s="27">
        <v>0.15</v>
      </c>
      <c r="G792" s="50">
        <f>S46</f>
        <v>0</v>
      </c>
      <c r="H792" s="29">
        <f t="shared" ref="H792:H795" si="60">F792*G792</f>
        <v>0</v>
      </c>
    </row>
    <row r="793" spans="2:8" x14ac:dyDescent="0.25">
      <c r="B793" s="10"/>
      <c r="C793" s="26" t="s">
        <v>91</v>
      </c>
      <c r="D793" s="26" t="s">
        <v>92</v>
      </c>
      <c r="E793" s="26"/>
      <c r="F793" s="27">
        <v>0.01</v>
      </c>
      <c r="G793" s="50">
        <f>S47</f>
        <v>0</v>
      </c>
      <c r="H793" s="29">
        <f t="shared" si="60"/>
        <v>0</v>
      </c>
    </row>
    <row r="794" spans="2:8" x14ac:dyDescent="0.25">
      <c r="B794" s="10"/>
      <c r="C794" s="12" t="s">
        <v>93</v>
      </c>
      <c r="D794" s="10" t="s">
        <v>19</v>
      </c>
      <c r="E794" s="10"/>
      <c r="F794" s="48">
        <v>0.03</v>
      </c>
      <c r="G794" s="50">
        <f>S48</f>
        <v>0</v>
      </c>
      <c r="H794" s="29">
        <f t="shared" si="60"/>
        <v>0</v>
      </c>
    </row>
    <row r="795" spans="2:8" x14ac:dyDescent="0.25">
      <c r="B795" s="10"/>
      <c r="C795" s="12" t="s">
        <v>94</v>
      </c>
      <c r="D795" s="10" t="s">
        <v>92</v>
      </c>
      <c r="E795" s="10"/>
      <c r="F795" s="48">
        <v>0.3</v>
      </c>
      <c r="G795" s="50">
        <f>S49</f>
        <v>0</v>
      </c>
      <c r="H795" s="29">
        <f t="shared" si="60"/>
        <v>0</v>
      </c>
    </row>
    <row r="796" spans="2:8" x14ac:dyDescent="0.25">
      <c r="B796" s="10"/>
      <c r="C796" s="12"/>
      <c r="D796" s="12"/>
      <c r="E796" s="12"/>
      <c r="F796" s="11" t="s">
        <v>20</v>
      </c>
      <c r="G796" s="11"/>
      <c r="H796" s="14" t="e">
        <f>SUM(H791:H795)</f>
        <v>#REF!</v>
      </c>
    </row>
    <row r="797" spans="2:8" x14ac:dyDescent="0.25">
      <c r="B797" s="10" t="s">
        <v>21</v>
      </c>
      <c r="C797" s="40" t="s">
        <v>22</v>
      </c>
      <c r="D797" s="41"/>
      <c r="E797" s="41"/>
      <c r="F797" s="41"/>
      <c r="G797" s="41"/>
      <c r="H797" s="42"/>
    </row>
    <row r="798" spans="2:8" x14ac:dyDescent="0.25">
      <c r="B798" s="10">
        <v>1</v>
      </c>
      <c r="C798" s="12" t="s">
        <v>23</v>
      </c>
      <c r="D798" s="10" t="s">
        <v>30</v>
      </c>
      <c r="E798" s="10"/>
      <c r="F798" s="13">
        <v>0.04</v>
      </c>
      <c r="G798" s="50">
        <f>S11</f>
        <v>0</v>
      </c>
      <c r="H798" s="14">
        <f>F798*G798</f>
        <v>0</v>
      </c>
    </row>
    <row r="799" spans="2:8" x14ac:dyDescent="0.25">
      <c r="B799" s="10">
        <v>2</v>
      </c>
      <c r="C799" s="12" t="s">
        <v>24</v>
      </c>
      <c r="D799" s="10" t="s">
        <v>30</v>
      </c>
      <c r="E799" s="10"/>
      <c r="F799" s="13">
        <v>0.35</v>
      </c>
      <c r="G799" s="50">
        <f>S12</f>
        <v>0</v>
      </c>
      <c r="H799" s="14">
        <f t="shared" ref="H799:H800" si="61">F799*G799</f>
        <v>0</v>
      </c>
    </row>
    <row r="800" spans="2:8" x14ac:dyDescent="0.25">
      <c r="B800" s="10">
        <v>3</v>
      </c>
      <c r="C800" s="12" t="s">
        <v>25</v>
      </c>
      <c r="D800" s="10" t="s">
        <v>30</v>
      </c>
      <c r="E800" s="10"/>
      <c r="F800" s="13">
        <v>0.35</v>
      </c>
      <c r="G800" s="50">
        <f>S14</f>
        <v>0</v>
      </c>
      <c r="H800" s="14">
        <f t="shared" si="61"/>
        <v>0</v>
      </c>
    </row>
    <row r="801" spans="2:8" x14ac:dyDescent="0.25">
      <c r="B801" s="10"/>
      <c r="C801" s="12"/>
      <c r="D801" s="12"/>
      <c r="E801" s="12"/>
      <c r="F801" s="11" t="s">
        <v>26</v>
      </c>
      <c r="G801" s="11"/>
      <c r="H801" s="15">
        <f>SUM(H798:H800)</f>
        <v>0</v>
      </c>
    </row>
    <row r="802" spans="2:8" ht="15.75" thickBot="1" x14ac:dyDescent="0.3">
      <c r="B802" s="3"/>
      <c r="C802" s="3"/>
      <c r="D802" s="3"/>
      <c r="E802" s="3"/>
      <c r="F802" s="4"/>
      <c r="G802" s="3"/>
      <c r="H802" s="3"/>
    </row>
    <row r="803" spans="2:8" ht="15.75" thickBot="1" x14ac:dyDescent="0.3">
      <c r="B803" s="16"/>
      <c r="C803" s="17" t="s">
        <v>27</v>
      </c>
      <c r="D803" s="17"/>
      <c r="E803" s="17"/>
      <c r="F803" s="18" t="s">
        <v>28</v>
      </c>
      <c r="G803" s="17"/>
      <c r="H803" s="22" t="e">
        <f>H789+H796+H801</f>
        <v>#REF!</v>
      </c>
    </row>
    <row r="804" spans="2:8" x14ac:dyDescent="0.25">
      <c r="B804" s="3"/>
      <c r="C804" s="3"/>
      <c r="D804" s="3"/>
      <c r="E804" s="3"/>
      <c r="F804" s="4"/>
      <c r="G804" s="3"/>
      <c r="H804" s="3"/>
    </row>
    <row r="805" spans="2:8" x14ac:dyDescent="0.25">
      <c r="B805" s="1" t="s">
        <v>0</v>
      </c>
      <c r="C805" s="1"/>
      <c r="D805" s="1"/>
      <c r="E805" s="1"/>
      <c r="F805" s="1"/>
      <c r="G805" s="1"/>
      <c r="H805" s="2"/>
    </row>
    <row r="806" spans="2:8" x14ac:dyDescent="0.25">
      <c r="B806" s="3"/>
      <c r="C806" s="3"/>
      <c r="D806" s="3"/>
      <c r="E806" s="3"/>
      <c r="F806" s="4"/>
      <c r="G806" s="3"/>
      <c r="H806" s="3"/>
    </row>
    <row r="807" spans="2:8" x14ac:dyDescent="0.25">
      <c r="B807" s="3" t="s">
        <v>1</v>
      </c>
      <c r="C807" s="3"/>
      <c r="D807" s="3" t="s">
        <v>2</v>
      </c>
      <c r="E807" s="3"/>
      <c r="F807" s="4"/>
      <c r="G807" s="3"/>
      <c r="H807" s="2"/>
    </row>
    <row r="808" spans="2:8" x14ac:dyDescent="0.25">
      <c r="B808" s="5">
        <f>+'[1]IPV VIVIENDA'!A43</f>
        <v>34</v>
      </c>
      <c r="C808" s="5" t="str">
        <f>+'[1]IPV VIVIENDA'!B43</f>
        <v>Vereda , veredin perimetral y vereda de acceso (incl lavadero)</v>
      </c>
      <c r="D808" s="5" t="str">
        <f>+'[1]IPV VIVIENDA'!C43</f>
        <v>m2</v>
      </c>
      <c r="E808" s="5"/>
      <c r="F808" s="4"/>
      <c r="G808" s="3"/>
      <c r="H808" s="3"/>
    </row>
    <row r="809" spans="2:8" x14ac:dyDescent="0.25">
      <c r="B809" s="3"/>
      <c r="C809" s="3" t="s">
        <v>96</v>
      </c>
      <c r="D809" s="3"/>
      <c r="E809" s="3"/>
      <c r="F809" s="4"/>
      <c r="G809" s="3"/>
      <c r="H809" s="3"/>
    </row>
    <row r="810" spans="2:8" x14ac:dyDescent="0.25">
      <c r="B810" s="6" t="s">
        <v>4</v>
      </c>
      <c r="C810" s="6" t="s">
        <v>5</v>
      </c>
      <c r="D810" s="6" t="s">
        <v>6</v>
      </c>
      <c r="E810" s="7"/>
      <c r="F810" s="8" t="s">
        <v>7</v>
      </c>
      <c r="G810" s="9" t="s">
        <v>8</v>
      </c>
      <c r="H810" s="9" t="s">
        <v>9</v>
      </c>
    </row>
    <row r="811" spans="2:8" x14ac:dyDescent="0.25">
      <c r="B811" s="6"/>
      <c r="C811" s="6"/>
      <c r="D811" s="6"/>
      <c r="E811" s="7"/>
      <c r="F811" s="8"/>
      <c r="G811" s="9"/>
      <c r="H811" s="9"/>
    </row>
    <row r="812" spans="2:8" x14ac:dyDescent="0.25">
      <c r="B812" s="10" t="s">
        <v>10</v>
      </c>
      <c r="C812" s="40" t="s">
        <v>11</v>
      </c>
      <c r="D812" s="41"/>
      <c r="E812" s="41"/>
      <c r="F812" s="41"/>
      <c r="G812" s="41"/>
      <c r="H812" s="42"/>
    </row>
    <row r="813" spans="2:8" x14ac:dyDescent="0.25">
      <c r="B813" s="10">
        <v>1</v>
      </c>
      <c r="C813" s="12" t="s">
        <v>12</v>
      </c>
      <c r="D813" s="10" t="s">
        <v>13</v>
      </c>
      <c r="E813" s="10"/>
      <c r="F813" s="13"/>
      <c r="G813" s="14"/>
      <c r="H813" s="14"/>
    </row>
    <row r="814" spans="2:8" x14ac:dyDescent="0.25">
      <c r="B814" s="10"/>
      <c r="C814" s="12"/>
      <c r="D814" s="10"/>
      <c r="E814" s="10"/>
      <c r="F814" s="13"/>
      <c r="G814" s="12"/>
      <c r="H814" s="12"/>
    </row>
    <row r="815" spans="2:8" x14ac:dyDescent="0.25">
      <c r="B815" s="10"/>
      <c r="C815" s="12"/>
      <c r="D815" s="12"/>
      <c r="E815" s="12"/>
      <c r="F815" s="11" t="s">
        <v>14</v>
      </c>
      <c r="G815" s="11"/>
      <c r="H815" s="15"/>
    </row>
    <row r="816" spans="2:8" x14ac:dyDescent="0.25">
      <c r="B816" s="10" t="s">
        <v>15</v>
      </c>
      <c r="C816" s="40" t="s">
        <v>29</v>
      </c>
      <c r="D816" s="41"/>
      <c r="E816" s="41"/>
      <c r="F816" s="41"/>
      <c r="G816" s="41"/>
      <c r="H816" s="42"/>
    </row>
    <row r="817" spans="2:8" x14ac:dyDescent="0.25">
      <c r="B817" s="10"/>
      <c r="C817" s="12"/>
      <c r="D817" s="10"/>
      <c r="E817" s="10"/>
      <c r="F817" s="13"/>
      <c r="G817" s="14"/>
      <c r="H817" s="14"/>
    </row>
    <row r="818" spans="2:8" x14ac:dyDescent="0.25">
      <c r="B818" s="10"/>
      <c r="C818" s="12"/>
      <c r="D818" s="10"/>
      <c r="E818" s="10"/>
      <c r="F818" s="13"/>
      <c r="G818" s="14"/>
      <c r="H818" s="14"/>
    </row>
    <row r="819" spans="2:8" x14ac:dyDescent="0.25">
      <c r="B819" s="10"/>
      <c r="C819" s="12"/>
      <c r="D819" s="10"/>
      <c r="E819" s="10"/>
      <c r="F819" s="13"/>
      <c r="G819" s="14"/>
      <c r="H819" s="14"/>
    </row>
    <row r="820" spans="2:8" x14ac:dyDescent="0.25">
      <c r="B820" s="10"/>
      <c r="C820" s="12"/>
      <c r="D820" s="12"/>
      <c r="E820" s="12"/>
      <c r="F820" s="11" t="s">
        <v>20</v>
      </c>
      <c r="G820" s="11"/>
      <c r="H820" s="14"/>
    </row>
    <row r="821" spans="2:8" x14ac:dyDescent="0.25">
      <c r="B821" s="10" t="s">
        <v>21</v>
      </c>
      <c r="C821" s="40" t="s">
        <v>22</v>
      </c>
      <c r="D821" s="41"/>
      <c r="E821" s="41"/>
      <c r="F821" s="41"/>
      <c r="G821" s="41"/>
      <c r="H821" s="42"/>
    </row>
    <row r="822" spans="2:8" x14ac:dyDescent="0.25">
      <c r="B822" s="10">
        <v>1</v>
      </c>
      <c r="C822" s="12" t="s">
        <v>23</v>
      </c>
      <c r="D822" s="10" t="s">
        <v>30</v>
      </c>
      <c r="E822" s="10"/>
      <c r="F822" s="13">
        <v>0.1</v>
      </c>
      <c r="G822" s="14"/>
      <c r="H822" s="14"/>
    </row>
    <row r="823" spans="2:8" x14ac:dyDescent="0.25">
      <c r="B823" s="10">
        <v>2</v>
      </c>
      <c r="C823" s="12" t="s">
        <v>24</v>
      </c>
      <c r="D823" s="10" t="s">
        <v>30</v>
      </c>
      <c r="E823" s="10"/>
      <c r="F823" s="13">
        <v>0.1</v>
      </c>
      <c r="G823" s="14"/>
      <c r="H823" s="14"/>
    </row>
    <row r="824" spans="2:8" x14ac:dyDescent="0.25">
      <c r="B824" s="10">
        <v>3</v>
      </c>
      <c r="C824" s="12" t="s">
        <v>25</v>
      </c>
      <c r="D824" s="10" t="s">
        <v>30</v>
      </c>
      <c r="E824" s="10"/>
      <c r="F824" s="13">
        <v>0.1</v>
      </c>
      <c r="G824" s="14"/>
      <c r="H824" s="14"/>
    </row>
    <row r="825" spans="2:8" x14ac:dyDescent="0.25">
      <c r="B825" s="10"/>
      <c r="C825" s="12"/>
      <c r="D825" s="12"/>
      <c r="E825" s="12"/>
      <c r="F825" s="11" t="s">
        <v>26</v>
      </c>
      <c r="G825" s="11"/>
      <c r="H825" s="15"/>
    </row>
    <row r="826" spans="2:8" ht="15.75" thickBot="1" x14ac:dyDescent="0.3">
      <c r="B826" s="3"/>
      <c r="C826" s="3"/>
      <c r="D826" s="3"/>
      <c r="E826" s="3"/>
      <c r="F826" s="4"/>
      <c r="G826" s="3"/>
      <c r="H826" s="3"/>
    </row>
    <row r="827" spans="2:8" ht="15.75" thickBot="1" x14ac:dyDescent="0.3">
      <c r="B827" s="16"/>
      <c r="C827" s="17" t="s">
        <v>27</v>
      </c>
      <c r="D827" s="17"/>
      <c r="E827" s="17"/>
      <c r="F827" s="18" t="s">
        <v>28</v>
      </c>
      <c r="G827" s="17"/>
      <c r="H827" s="22"/>
    </row>
    <row r="828" spans="2:8" x14ac:dyDescent="0.25">
      <c r="B828" s="3"/>
      <c r="C828" s="3"/>
      <c r="D828" s="3"/>
      <c r="E828" s="3"/>
      <c r="F828" s="4"/>
      <c r="G828" s="3"/>
      <c r="H828" s="3"/>
    </row>
    <row r="829" spans="2:8" x14ac:dyDescent="0.25">
      <c r="B829" s="1" t="s">
        <v>0</v>
      </c>
      <c r="C829" s="1"/>
      <c r="D829" s="1"/>
      <c r="E829" s="1"/>
      <c r="F829" s="1"/>
      <c r="G829" s="1"/>
      <c r="H829" s="2"/>
    </row>
    <row r="830" spans="2:8" x14ac:dyDescent="0.25">
      <c r="B830" s="3"/>
      <c r="C830" s="3"/>
      <c r="D830" s="3"/>
      <c r="E830" s="3"/>
      <c r="F830" s="4"/>
      <c r="G830" s="3"/>
      <c r="H830" s="3"/>
    </row>
    <row r="831" spans="2:8" x14ac:dyDescent="0.25">
      <c r="B831" s="3" t="s">
        <v>1</v>
      </c>
      <c r="C831" s="3"/>
      <c r="D831" s="3" t="s">
        <v>2</v>
      </c>
      <c r="E831" s="3"/>
      <c r="F831" s="4"/>
      <c r="G831" s="3"/>
      <c r="H831" s="2"/>
    </row>
    <row r="832" spans="2:8" x14ac:dyDescent="0.25">
      <c r="B832" s="5">
        <f>+'[1]IPV VIVIENDA'!A44</f>
        <v>35</v>
      </c>
      <c r="C832" s="46" t="str">
        <f>+'[1]IPV VIVIENDA'!B44</f>
        <v>Instalación Sanitaría (Incl: cañeria base, distribución agua fría y caliente, artefactos, bidet y grifería)</v>
      </c>
      <c r="D832" s="5" t="str">
        <f>+'[1]IPV VIVIENDA'!C44</f>
        <v>Gl.</v>
      </c>
      <c r="E832" s="5"/>
      <c r="F832" s="4"/>
      <c r="G832" s="3"/>
      <c r="H832" s="3"/>
    </row>
    <row r="833" spans="2:8" x14ac:dyDescent="0.25">
      <c r="B833" s="3"/>
      <c r="C833" s="47"/>
      <c r="D833" s="3"/>
      <c r="E833" s="3"/>
      <c r="F833" s="4"/>
      <c r="G833" s="3"/>
      <c r="H833" s="3"/>
    </row>
    <row r="834" spans="2:8" x14ac:dyDescent="0.25">
      <c r="B834" s="6" t="s">
        <v>4</v>
      </c>
      <c r="C834" s="6" t="s">
        <v>5</v>
      </c>
      <c r="D834" s="6" t="s">
        <v>6</v>
      </c>
      <c r="E834" s="7"/>
      <c r="F834" s="8" t="s">
        <v>7</v>
      </c>
      <c r="G834" s="9" t="s">
        <v>8</v>
      </c>
      <c r="H834" s="9" t="s">
        <v>9</v>
      </c>
    </row>
    <row r="835" spans="2:8" x14ac:dyDescent="0.25">
      <c r="B835" s="6"/>
      <c r="C835" s="6"/>
      <c r="D835" s="6"/>
      <c r="E835" s="7"/>
      <c r="F835" s="8"/>
      <c r="G835" s="9"/>
      <c r="H835" s="9"/>
    </row>
    <row r="836" spans="2:8" x14ac:dyDescent="0.25">
      <c r="B836" s="10" t="s">
        <v>10</v>
      </c>
      <c r="C836" s="40" t="s">
        <v>11</v>
      </c>
      <c r="D836" s="41"/>
      <c r="E836" s="41"/>
      <c r="F836" s="41"/>
      <c r="G836" s="41"/>
      <c r="H836" s="42"/>
    </row>
    <row r="837" spans="2:8" x14ac:dyDescent="0.25">
      <c r="B837" s="10">
        <v>1</v>
      </c>
      <c r="C837" s="12" t="s">
        <v>12</v>
      </c>
      <c r="D837" s="10" t="s">
        <v>13</v>
      </c>
      <c r="E837" s="10"/>
      <c r="F837" s="13"/>
      <c r="G837" s="14"/>
      <c r="H837" s="14"/>
    </row>
    <row r="838" spans="2:8" x14ac:dyDescent="0.25">
      <c r="B838" s="10"/>
      <c r="C838" s="12"/>
      <c r="D838" s="10"/>
      <c r="E838" s="10"/>
      <c r="F838" s="13"/>
      <c r="G838" s="12"/>
      <c r="H838" s="12"/>
    </row>
    <row r="839" spans="2:8" x14ac:dyDescent="0.25">
      <c r="B839" s="10"/>
      <c r="C839" s="12"/>
      <c r="D839" s="10"/>
      <c r="E839" s="10"/>
      <c r="F839" s="13"/>
      <c r="G839" s="12"/>
      <c r="H839" s="12"/>
    </row>
    <row r="840" spans="2:8" x14ac:dyDescent="0.25">
      <c r="B840" s="10"/>
      <c r="C840" s="12"/>
      <c r="D840" s="12"/>
      <c r="E840" s="12"/>
      <c r="F840" s="11" t="s">
        <v>14</v>
      </c>
      <c r="G840" s="11"/>
      <c r="H840" s="15"/>
    </row>
    <row r="841" spans="2:8" x14ac:dyDescent="0.25">
      <c r="B841" s="10" t="s">
        <v>15</v>
      </c>
      <c r="C841" s="40" t="s">
        <v>29</v>
      </c>
      <c r="D841" s="41"/>
      <c r="E841" s="41"/>
      <c r="F841" s="41"/>
      <c r="G841" s="41"/>
      <c r="H841" s="42"/>
    </row>
    <row r="842" spans="2:8" x14ac:dyDescent="0.25">
      <c r="B842" s="10"/>
      <c r="C842" s="12"/>
      <c r="D842" s="10"/>
      <c r="E842" s="10"/>
      <c r="F842" s="13"/>
      <c r="G842" s="14"/>
      <c r="H842" s="14"/>
    </row>
    <row r="843" spans="2:8" x14ac:dyDescent="0.25">
      <c r="B843" s="10"/>
      <c r="C843" s="12"/>
      <c r="D843" s="10"/>
      <c r="E843" s="10"/>
      <c r="F843" s="13"/>
      <c r="G843" s="14"/>
      <c r="H843" s="14"/>
    </row>
    <row r="844" spans="2:8" x14ac:dyDescent="0.25">
      <c r="B844" s="10"/>
      <c r="C844" s="12"/>
      <c r="D844" s="12"/>
      <c r="E844" s="12"/>
      <c r="F844" s="11" t="s">
        <v>20</v>
      </c>
      <c r="G844" s="11"/>
      <c r="H844" s="14"/>
    </row>
    <row r="845" spans="2:8" x14ac:dyDescent="0.25">
      <c r="B845" s="10" t="s">
        <v>21</v>
      </c>
      <c r="C845" s="40" t="s">
        <v>22</v>
      </c>
      <c r="D845" s="41"/>
      <c r="E845" s="41"/>
      <c r="F845" s="41"/>
      <c r="G845" s="41"/>
      <c r="H845" s="42"/>
    </row>
    <row r="846" spans="2:8" x14ac:dyDescent="0.25">
      <c r="B846" s="10">
        <v>1</v>
      </c>
      <c r="C846" s="12" t="s">
        <v>23</v>
      </c>
      <c r="D846" s="10" t="s">
        <v>30</v>
      </c>
      <c r="E846" s="10"/>
      <c r="F846" s="13">
        <v>0.05</v>
      </c>
      <c r="G846" s="14"/>
      <c r="H846" s="14"/>
    </row>
    <row r="847" spans="2:8" x14ac:dyDescent="0.25">
      <c r="B847" s="10">
        <v>2</v>
      </c>
      <c r="C847" s="12" t="s">
        <v>24</v>
      </c>
      <c r="D847" s="10" t="s">
        <v>30</v>
      </c>
      <c r="E847" s="10"/>
      <c r="F847" s="13">
        <v>0.5</v>
      </c>
      <c r="G847" s="14"/>
      <c r="H847" s="14"/>
    </row>
    <row r="848" spans="2:8" x14ac:dyDescent="0.25">
      <c r="B848" s="10">
        <v>3</v>
      </c>
      <c r="C848" s="12" t="s">
        <v>25</v>
      </c>
      <c r="D848" s="10" t="s">
        <v>30</v>
      </c>
      <c r="E848" s="10"/>
      <c r="F848" s="13">
        <v>0.5</v>
      </c>
      <c r="G848" s="14"/>
      <c r="H848" s="14"/>
    </row>
    <row r="849" spans="2:8" x14ac:dyDescent="0.25">
      <c r="B849" s="10"/>
      <c r="C849" s="12"/>
      <c r="D849" s="12"/>
      <c r="E849" s="12"/>
      <c r="F849" s="11" t="s">
        <v>26</v>
      </c>
      <c r="G849" s="11"/>
      <c r="H849" s="15"/>
    </row>
    <row r="850" spans="2:8" ht="15.75" thickBot="1" x14ac:dyDescent="0.3">
      <c r="B850" s="3"/>
      <c r="C850" s="3"/>
      <c r="D850" s="3"/>
      <c r="E850" s="3"/>
      <c r="F850" s="4"/>
      <c r="G850" s="3"/>
      <c r="H850" s="3"/>
    </row>
    <row r="851" spans="2:8" ht="15.75" thickBot="1" x14ac:dyDescent="0.3">
      <c r="B851" s="16"/>
      <c r="C851" s="17" t="s">
        <v>27</v>
      </c>
      <c r="D851" s="17"/>
      <c r="E851" s="17"/>
      <c r="F851" s="18" t="s">
        <v>28</v>
      </c>
      <c r="G851" s="17"/>
      <c r="H851" s="22"/>
    </row>
    <row r="852" spans="2:8" x14ac:dyDescent="0.25">
      <c r="B852" s="3"/>
      <c r="C852" s="3"/>
      <c r="D852" s="3"/>
      <c r="E852" s="3"/>
      <c r="F852" s="4"/>
      <c r="G852" s="3"/>
      <c r="H852" s="32"/>
    </row>
    <row r="853" spans="2:8" x14ac:dyDescent="0.25">
      <c r="B853" s="1" t="s">
        <v>0</v>
      </c>
      <c r="C853" s="1"/>
      <c r="D853" s="1"/>
      <c r="E853" s="1"/>
      <c r="F853" s="1"/>
      <c r="G853" s="1"/>
      <c r="H853" s="2"/>
    </row>
    <row r="854" spans="2:8" x14ac:dyDescent="0.25">
      <c r="B854" s="3" t="s">
        <v>1</v>
      </c>
      <c r="C854" s="3"/>
      <c r="D854" s="3" t="s">
        <v>2</v>
      </c>
      <c r="E854" s="3"/>
      <c r="F854" s="4" t="s">
        <v>9</v>
      </c>
      <c r="G854" s="65" t="e">
        <f>H803+H779+H755+H731+H709+H686+H663+H637+H615+H590+H565+H542+H518+H492+H468+H445+H419+H390+H361+H330+H275+H251+H227+H204+H158+H127+H97+H74+H50+H28+H181+H299</f>
        <v>#REF!</v>
      </c>
      <c r="H854" s="2"/>
    </row>
    <row r="855" spans="2:8" x14ac:dyDescent="0.25">
      <c r="B855" s="5">
        <f>+'[1]IPV VIVIENDA'!A45</f>
        <v>36</v>
      </c>
      <c r="C855" s="66" t="str">
        <f>+'[1]IPV VIVIENDA'!B45</f>
        <v xml:space="preserve">Instalación Eléctrica </v>
      </c>
      <c r="D855" s="5" t="str">
        <f>+'[1]IPV VIVIENDA'!C45</f>
        <v>Gl.</v>
      </c>
      <c r="E855" s="5"/>
      <c r="F855" s="4">
        <v>9.16</v>
      </c>
      <c r="G855" s="3" t="s">
        <v>97</v>
      </c>
      <c r="H855" s="3"/>
    </row>
    <row r="856" spans="2:8" x14ac:dyDescent="0.25">
      <c r="B856" s="3"/>
      <c r="C856" s="67"/>
      <c r="D856" s="3"/>
      <c r="E856" s="3"/>
      <c r="F856" s="4"/>
      <c r="G856" s="3"/>
      <c r="H856" s="3"/>
    </row>
    <row r="857" spans="2:8" x14ac:dyDescent="0.25">
      <c r="B857" s="6" t="s">
        <v>4</v>
      </c>
      <c r="C857" s="6" t="s">
        <v>5</v>
      </c>
      <c r="D857" s="6" t="s">
        <v>6</v>
      </c>
      <c r="E857" s="7"/>
      <c r="F857" s="8" t="s">
        <v>7</v>
      </c>
      <c r="G857" s="9" t="s">
        <v>8</v>
      </c>
      <c r="H857" s="9" t="s">
        <v>9</v>
      </c>
    </row>
    <row r="858" spans="2:8" x14ac:dyDescent="0.25">
      <c r="B858" s="6"/>
      <c r="C858" s="6"/>
      <c r="D858" s="6"/>
      <c r="E858" s="7"/>
      <c r="F858" s="8"/>
      <c r="G858" s="9"/>
      <c r="H858" s="9"/>
    </row>
    <row r="859" spans="2:8" x14ac:dyDescent="0.25">
      <c r="B859" s="10" t="s">
        <v>10</v>
      </c>
      <c r="C859" s="40" t="s">
        <v>11</v>
      </c>
      <c r="D859" s="41"/>
      <c r="E859" s="41"/>
      <c r="F859" s="41"/>
      <c r="G859" s="41"/>
      <c r="H859" s="42"/>
    </row>
    <row r="860" spans="2:8" x14ac:dyDescent="0.25">
      <c r="B860" s="10">
        <v>1</v>
      </c>
      <c r="C860" s="12" t="s">
        <v>12</v>
      </c>
      <c r="D860" s="10" t="s">
        <v>13</v>
      </c>
      <c r="E860" s="10"/>
      <c r="F860" s="13"/>
      <c r="G860" s="14"/>
      <c r="H860" s="14"/>
    </row>
    <row r="861" spans="2:8" x14ac:dyDescent="0.25">
      <c r="B861" s="10"/>
      <c r="C861" s="12"/>
      <c r="D861" s="12"/>
      <c r="E861" s="12"/>
      <c r="F861" s="11" t="s">
        <v>14</v>
      </c>
      <c r="G861" s="11"/>
      <c r="H861" s="15"/>
    </row>
    <row r="862" spans="2:8" x14ac:dyDescent="0.25">
      <c r="B862" s="10" t="s">
        <v>15</v>
      </c>
      <c r="C862" s="40" t="s">
        <v>29</v>
      </c>
      <c r="D862" s="41"/>
      <c r="E862" s="41"/>
      <c r="F862" s="41"/>
      <c r="G862" s="41"/>
      <c r="H862" s="42"/>
    </row>
    <row r="863" spans="2:8" x14ac:dyDescent="0.25">
      <c r="B863" s="10"/>
      <c r="C863" s="12"/>
      <c r="D863" s="10"/>
      <c r="E863" s="10"/>
      <c r="F863" s="13"/>
      <c r="G863" s="14"/>
      <c r="H863" s="14"/>
    </row>
    <row r="864" spans="2:8" x14ac:dyDescent="0.25">
      <c r="B864" s="10"/>
      <c r="C864" s="12"/>
      <c r="D864" s="10"/>
      <c r="E864" s="10"/>
      <c r="F864" s="13"/>
      <c r="G864" s="14"/>
      <c r="H864" s="14"/>
    </row>
    <row r="865" spans="2:8" x14ac:dyDescent="0.25">
      <c r="B865" s="10"/>
      <c r="C865" s="12"/>
      <c r="D865" s="12"/>
      <c r="E865" s="12"/>
      <c r="F865" s="11" t="s">
        <v>20</v>
      </c>
      <c r="G865" s="11"/>
      <c r="H865" s="14"/>
    </row>
    <row r="866" spans="2:8" x14ac:dyDescent="0.25">
      <c r="B866" s="10" t="s">
        <v>21</v>
      </c>
      <c r="C866" s="40" t="s">
        <v>22</v>
      </c>
      <c r="D866" s="41"/>
      <c r="E866" s="41"/>
      <c r="F866" s="41"/>
      <c r="G866" s="41"/>
      <c r="H866" s="42"/>
    </row>
    <row r="867" spans="2:8" x14ac:dyDescent="0.25">
      <c r="B867" s="10">
        <v>1</v>
      </c>
      <c r="C867" s="12" t="s">
        <v>23</v>
      </c>
      <c r="D867" s="10" t="s">
        <v>30</v>
      </c>
      <c r="E867" s="10"/>
      <c r="F867" s="13">
        <v>6.5</v>
      </c>
      <c r="G867" s="14"/>
      <c r="H867" s="14"/>
    </row>
    <row r="868" spans="2:8" x14ac:dyDescent="0.25">
      <c r="B868" s="10">
        <v>2</v>
      </c>
      <c r="C868" s="12" t="s">
        <v>24</v>
      </c>
      <c r="D868" s="10" t="s">
        <v>30</v>
      </c>
      <c r="E868" s="10"/>
      <c r="F868" s="13">
        <v>55</v>
      </c>
      <c r="G868" s="14"/>
      <c r="H868" s="14"/>
    </row>
    <row r="869" spans="2:8" x14ac:dyDescent="0.25">
      <c r="B869" s="10">
        <v>3</v>
      </c>
      <c r="C869" s="12" t="s">
        <v>25</v>
      </c>
      <c r="D869" s="10" t="s">
        <v>30</v>
      </c>
      <c r="E869" s="10"/>
      <c r="F869" s="13">
        <f>+F868</f>
        <v>55</v>
      </c>
      <c r="G869" s="14"/>
      <c r="H869" s="14"/>
    </row>
    <row r="870" spans="2:8" x14ac:dyDescent="0.25">
      <c r="B870" s="10"/>
      <c r="C870" s="12"/>
      <c r="D870" s="12"/>
      <c r="E870" s="12"/>
      <c r="F870" s="11" t="s">
        <v>26</v>
      </c>
      <c r="G870" s="11"/>
      <c r="H870" s="15"/>
    </row>
    <row r="871" spans="2:8" ht="15.75" thickBot="1" x14ac:dyDescent="0.3">
      <c r="B871" s="3"/>
      <c r="C871" s="3"/>
      <c r="D871" s="3"/>
      <c r="E871" s="3"/>
      <c r="F871" s="4"/>
      <c r="G871" s="3"/>
      <c r="H871" s="3"/>
    </row>
    <row r="872" spans="2:8" ht="15.75" thickBot="1" x14ac:dyDescent="0.3">
      <c r="B872" s="16"/>
      <c r="C872" s="17" t="s">
        <v>27</v>
      </c>
      <c r="D872" s="17"/>
      <c r="E872" s="17"/>
      <c r="F872" s="18" t="s">
        <v>28</v>
      </c>
      <c r="G872" s="17"/>
      <c r="H872" s="22" t="e">
        <f>G854*0.0916</f>
        <v>#REF!</v>
      </c>
    </row>
    <row r="873" spans="2:8" x14ac:dyDescent="0.25">
      <c r="B873" s="3"/>
      <c r="C873" s="3"/>
      <c r="D873" s="3"/>
      <c r="E873" s="3"/>
      <c r="F873" s="4"/>
      <c r="G873" s="3"/>
      <c r="H873" s="3"/>
    </row>
    <row r="874" spans="2:8" x14ac:dyDescent="0.25">
      <c r="B874" s="3"/>
      <c r="C874" s="3"/>
      <c r="D874" s="3"/>
      <c r="E874" s="3"/>
      <c r="F874" s="4"/>
      <c r="G874" s="3"/>
      <c r="H874" s="3"/>
    </row>
    <row r="875" spans="2:8" x14ac:dyDescent="0.25">
      <c r="B875" s="1" t="s">
        <v>0</v>
      </c>
      <c r="C875" s="1"/>
      <c r="D875" s="1"/>
      <c r="E875" s="1"/>
      <c r="F875" s="1"/>
      <c r="G875" s="1"/>
      <c r="H875" s="2"/>
    </row>
    <row r="876" spans="2:8" x14ac:dyDescent="0.25">
      <c r="B876" s="3"/>
      <c r="C876" s="3"/>
      <c r="D876" s="3"/>
      <c r="E876" s="3"/>
      <c r="F876" s="4"/>
      <c r="G876" s="3"/>
      <c r="H876" s="3"/>
    </row>
    <row r="877" spans="2:8" x14ac:dyDescent="0.25">
      <c r="B877" s="3" t="s">
        <v>1</v>
      </c>
      <c r="C877" s="3"/>
      <c r="D877" s="3" t="s">
        <v>2</v>
      </c>
      <c r="E877" s="3"/>
      <c r="F877" s="4">
        <v>8.85</v>
      </c>
      <c r="G877" s="3" t="s">
        <v>97</v>
      </c>
      <c r="H877" s="2"/>
    </row>
    <row r="878" spans="2:8" x14ac:dyDescent="0.25">
      <c r="B878" s="5">
        <f>+'[1]IPV VIVIENDA'!A46</f>
        <v>37</v>
      </c>
      <c r="C878" s="5" t="str">
        <f>+'[1]IPV VIVIENDA'!B46</f>
        <v>Instalación de Gas</v>
      </c>
      <c r="D878" s="5" t="str">
        <f>+'[1]IPV VIVIENDA'!C46</f>
        <v>Gl.</v>
      </c>
      <c r="E878" s="5"/>
      <c r="F878" s="4"/>
      <c r="G878" s="3"/>
      <c r="H878" s="3"/>
    </row>
    <row r="879" spans="2:8" x14ac:dyDescent="0.25">
      <c r="B879" s="68"/>
      <c r="C879" s="68"/>
      <c r="D879" s="68"/>
      <c r="E879" s="68"/>
      <c r="F879" s="4"/>
      <c r="G879" s="3"/>
      <c r="H879" s="3"/>
    </row>
    <row r="880" spans="2:8" x14ac:dyDescent="0.25">
      <c r="B880" s="6" t="s">
        <v>4</v>
      </c>
      <c r="C880" s="6" t="s">
        <v>5</v>
      </c>
      <c r="D880" s="6" t="s">
        <v>6</v>
      </c>
      <c r="E880" s="7"/>
      <c r="F880" s="8" t="s">
        <v>7</v>
      </c>
      <c r="G880" s="9" t="s">
        <v>8</v>
      </c>
      <c r="H880" s="9" t="s">
        <v>9</v>
      </c>
    </row>
    <row r="881" spans="2:8" x14ac:dyDescent="0.25">
      <c r="B881" s="6"/>
      <c r="C881" s="6"/>
      <c r="D881" s="6"/>
      <c r="E881" s="7"/>
      <c r="F881" s="8"/>
      <c r="G881" s="9"/>
      <c r="H881" s="9"/>
    </row>
    <row r="882" spans="2:8" x14ac:dyDescent="0.25">
      <c r="B882" s="10" t="s">
        <v>10</v>
      </c>
      <c r="C882" s="40" t="s">
        <v>11</v>
      </c>
      <c r="D882" s="41"/>
      <c r="E882" s="41"/>
      <c r="F882" s="41"/>
      <c r="G882" s="41"/>
      <c r="H882" s="42"/>
    </row>
    <row r="883" spans="2:8" x14ac:dyDescent="0.25">
      <c r="B883" s="10">
        <v>1</v>
      </c>
      <c r="C883" s="12" t="s">
        <v>12</v>
      </c>
      <c r="D883" s="10" t="s">
        <v>13</v>
      </c>
      <c r="E883" s="10"/>
      <c r="F883" s="13"/>
      <c r="G883" s="14"/>
      <c r="H883" s="14"/>
    </row>
    <row r="884" spans="2:8" x14ac:dyDescent="0.25">
      <c r="B884" s="10"/>
      <c r="C884" s="12"/>
      <c r="D884" s="12"/>
      <c r="E884" s="12"/>
      <c r="F884" s="11" t="s">
        <v>14</v>
      </c>
      <c r="G884" s="11"/>
      <c r="H884" s="15"/>
    </row>
    <row r="885" spans="2:8" x14ac:dyDescent="0.25">
      <c r="B885" s="10" t="s">
        <v>15</v>
      </c>
      <c r="C885" s="40" t="s">
        <v>29</v>
      </c>
      <c r="D885" s="41"/>
      <c r="E885" s="41"/>
      <c r="F885" s="41"/>
      <c r="G885" s="41"/>
      <c r="H885" s="42"/>
    </row>
    <row r="886" spans="2:8" x14ac:dyDescent="0.25">
      <c r="B886" s="10"/>
      <c r="C886" s="12"/>
      <c r="D886" s="10"/>
      <c r="E886" s="10"/>
      <c r="F886" s="13"/>
      <c r="G886" s="14"/>
      <c r="H886" s="14"/>
    </row>
    <row r="887" spans="2:8" x14ac:dyDescent="0.25">
      <c r="B887" s="10"/>
      <c r="C887" s="12"/>
      <c r="D887" s="10"/>
      <c r="E887" s="10"/>
      <c r="F887" s="13"/>
      <c r="G887" s="14"/>
      <c r="H887" s="14"/>
    </row>
    <row r="888" spans="2:8" x14ac:dyDescent="0.25">
      <c r="B888" s="10"/>
      <c r="C888" s="12"/>
      <c r="D888" s="10"/>
      <c r="E888" s="10"/>
      <c r="F888" s="13"/>
      <c r="G888" s="14"/>
      <c r="H888" s="14"/>
    </row>
    <row r="889" spans="2:8" x14ac:dyDescent="0.25">
      <c r="B889" s="10"/>
      <c r="C889" s="12"/>
      <c r="D889" s="12"/>
      <c r="E889" s="12"/>
      <c r="F889" s="11" t="s">
        <v>20</v>
      </c>
      <c r="G889" s="11"/>
      <c r="H889" s="14"/>
    </row>
    <row r="890" spans="2:8" x14ac:dyDescent="0.25">
      <c r="B890" s="10" t="s">
        <v>21</v>
      </c>
      <c r="C890" s="40" t="s">
        <v>22</v>
      </c>
      <c r="D890" s="41"/>
      <c r="E890" s="41"/>
      <c r="F890" s="41"/>
      <c r="G890" s="41"/>
      <c r="H890" s="42"/>
    </row>
    <row r="891" spans="2:8" x14ac:dyDescent="0.25">
      <c r="B891" s="10">
        <v>1</v>
      </c>
      <c r="C891" s="12" t="s">
        <v>23</v>
      </c>
      <c r="D891" s="10" t="s">
        <v>30</v>
      </c>
      <c r="E891" s="10"/>
      <c r="F891" s="13">
        <v>9</v>
      </c>
      <c r="G891" s="14"/>
      <c r="H891" s="14"/>
    </row>
    <row r="892" spans="2:8" x14ac:dyDescent="0.25">
      <c r="B892" s="10">
        <v>2</v>
      </c>
      <c r="C892" s="12" t="s">
        <v>24</v>
      </c>
      <c r="D892" s="10" t="s">
        <v>30</v>
      </c>
      <c r="E892" s="10"/>
      <c r="F892" s="13">
        <v>17</v>
      </c>
      <c r="G892" s="14"/>
      <c r="H892" s="14"/>
    </row>
    <row r="893" spans="2:8" x14ac:dyDescent="0.25">
      <c r="B893" s="10">
        <v>3</v>
      </c>
      <c r="C893" s="12" t="s">
        <v>25</v>
      </c>
      <c r="D893" s="10" t="s">
        <v>30</v>
      </c>
      <c r="E893" s="10"/>
      <c r="F893" s="13">
        <f>+F892</f>
        <v>17</v>
      </c>
      <c r="G893" s="14"/>
      <c r="H893" s="14"/>
    </row>
    <row r="894" spans="2:8" x14ac:dyDescent="0.25">
      <c r="B894" s="10"/>
      <c r="C894" s="12"/>
      <c r="D894" s="12"/>
      <c r="E894" s="12"/>
      <c r="F894" s="11" t="s">
        <v>26</v>
      </c>
      <c r="G894" s="11"/>
      <c r="H894" s="15"/>
    </row>
    <row r="895" spans="2:8" ht="15.75" thickBot="1" x14ac:dyDescent="0.3">
      <c r="B895" s="3"/>
      <c r="C895" s="3"/>
      <c r="D895" s="3"/>
      <c r="E895" s="3"/>
      <c r="F895" s="4"/>
      <c r="G895" s="3"/>
      <c r="H895" s="3"/>
    </row>
    <row r="896" spans="2:8" ht="15.75" thickBot="1" x14ac:dyDescent="0.3">
      <c r="B896" s="16"/>
      <c r="C896" s="17" t="s">
        <v>27</v>
      </c>
      <c r="D896" s="17"/>
      <c r="E896" s="17"/>
      <c r="F896" s="18" t="s">
        <v>28</v>
      </c>
      <c r="G896" s="17"/>
      <c r="H896" s="22" t="e">
        <f>0.0885*G854</f>
        <v>#REF!</v>
      </c>
    </row>
    <row r="897" spans="2:8" x14ac:dyDescent="0.25">
      <c r="B897" s="3"/>
      <c r="C897" s="3"/>
      <c r="D897" s="3"/>
      <c r="E897" s="3"/>
      <c r="F897" s="4"/>
      <c r="G897" s="3"/>
      <c r="H897" s="32"/>
    </row>
    <row r="898" spans="2:8" x14ac:dyDescent="0.25">
      <c r="B898" s="1" t="s">
        <v>0</v>
      </c>
      <c r="C898" s="1"/>
      <c r="D898" s="1"/>
      <c r="E898" s="1"/>
      <c r="F898" s="1"/>
      <c r="G898" s="1"/>
      <c r="H898" s="2"/>
    </row>
    <row r="899" spans="2:8" x14ac:dyDescent="0.25">
      <c r="B899" s="3"/>
      <c r="C899" s="3"/>
      <c r="D899" s="3"/>
      <c r="E899" s="3"/>
      <c r="F899" s="4"/>
      <c r="G899" s="3"/>
      <c r="H899" s="3"/>
    </row>
    <row r="900" spans="2:8" x14ac:dyDescent="0.25">
      <c r="B900" s="3" t="s">
        <v>1</v>
      </c>
      <c r="C900" s="3"/>
      <c r="D900" s="3" t="s">
        <v>2</v>
      </c>
      <c r="E900" s="3"/>
      <c r="F900" s="69">
        <v>2.7199999999999998E-2</v>
      </c>
      <c r="G900" s="3"/>
      <c r="H900" s="2"/>
    </row>
    <row r="901" spans="2:8" x14ac:dyDescent="0.25">
      <c r="B901" s="5">
        <f>+'[1]IPV VIVIENDA'!A47</f>
        <v>38</v>
      </c>
      <c r="C901" s="5" t="str">
        <f>+'[1]IPV VIVIENDA'!B47</f>
        <v>Terminación y Limpieza</v>
      </c>
      <c r="D901" s="5" t="str">
        <f>+'[1]IPV VIVIENDA'!C47</f>
        <v>Gl.</v>
      </c>
      <c r="E901" s="5"/>
      <c r="F901" s="4"/>
      <c r="G901" s="3"/>
      <c r="H901" s="3"/>
    </row>
    <row r="902" spans="2:8" x14ac:dyDescent="0.25">
      <c r="B902" s="68"/>
      <c r="C902" s="68"/>
      <c r="D902" s="68"/>
      <c r="E902" s="68"/>
      <c r="F902" s="4"/>
      <c r="G902" s="3"/>
      <c r="H902" s="3"/>
    </row>
    <row r="903" spans="2:8" x14ac:dyDescent="0.25">
      <c r="B903" s="6" t="s">
        <v>4</v>
      </c>
      <c r="C903" s="6" t="s">
        <v>5</v>
      </c>
      <c r="D903" s="6" t="s">
        <v>6</v>
      </c>
      <c r="E903" s="7"/>
      <c r="F903" s="8" t="s">
        <v>7</v>
      </c>
      <c r="G903" s="9" t="s">
        <v>8</v>
      </c>
      <c r="H903" s="9" t="s">
        <v>9</v>
      </c>
    </row>
    <row r="904" spans="2:8" x14ac:dyDescent="0.25">
      <c r="B904" s="6"/>
      <c r="C904" s="6"/>
      <c r="D904" s="6"/>
      <c r="E904" s="7"/>
      <c r="F904" s="8"/>
      <c r="G904" s="9"/>
      <c r="H904" s="9"/>
    </row>
    <row r="905" spans="2:8" x14ac:dyDescent="0.25">
      <c r="B905" s="10" t="s">
        <v>10</v>
      </c>
      <c r="C905" s="40" t="s">
        <v>11</v>
      </c>
      <c r="D905" s="41"/>
      <c r="E905" s="41"/>
      <c r="F905" s="41"/>
      <c r="G905" s="41"/>
      <c r="H905" s="42"/>
    </row>
    <row r="906" spans="2:8" x14ac:dyDescent="0.25">
      <c r="B906" s="10">
        <v>1</v>
      </c>
      <c r="C906" s="12" t="s">
        <v>12</v>
      </c>
      <c r="D906" s="10" t="s">
        <v>13</v>
      </c>
      <c r="E906" s="10"/>
      <c r="F906" s="13"/>
      <c r="G906" s="14"/>
      <c r="H906" s="14"/>
    </row>
    <row r="907" spans="2:8" x14ac:dyDescent="0.25">
      <c r="B907" s="10"/>
      <c r="C907" s="12"/>
      <c r="D907" s="12"/>
      <c r="E907" s="12"/>
      <c r="F907" s="11" t="s">
        <v>14</v>
      </c>
      <c r="G907" s="11"/>
      <c r="H907" s="15"/>
    </row>
    <row r="908" spans="2:8" x14ac:dyDescent="0.25">
      <c r="B908" s="10" t="s">
        <v>15</v>
      </c>
      <c r="C908" s="40" t="s">
        <v>29</v>
      </c>
      <c r="D908" s="41"/>
      <c r="E908" s="41"/>
      <c r="F908" s="41"/>
      <c r="G908" s="41"/>
      <c r="H908" s="42"/>
    </row>
    <row r="909" spans="2:8" x14ac:dyDescent="0.25">
      <c r="B909" s="10"/>
      <c r="C909" s="12"/>
      <c r="D909" s="10"/>
      <c r="E909" s="10"/>
      <c r="F909" s="13"/>
      <c r="G909" s="14"/>
      <c r="H909" s="14"/>
    </row>
    <row r="910" spans="2:8" x14ac:dyDescent="0.25">
      <c r="B910" s="10"/>
      <c r="C910" s="12"/>
      <c r="D910" s="10"/>
      <c r="E910" s="10"/>
      <c r="F910" s="13"/>
      <c r="G910" s="14"/>
      <c r="H910" s="14"/>
    </row>
    <row r="911" spans="2:8" x14ac:dyDescent="0.25">
      <c r="B911" s="10"/>
      <c r="C911" s="12"/>
      <c r="D911" s="10"/>
      <c r="E911" s="10"/>
      <c r="F911" s="13"/>
      <c r="G911" s="14"/>
      <c r="H911" s="14"/>
    </row>
    <row r="912" spans="2:8" x14ac:dyDescent="0.25">
      <c r="B912" s="10"/>
      <c r="C912" s="12"/>
      <c r="D912" s="10"/>
      <c r="E912" s="10"/>
      <c r="F912" s="13"/>
      <c r="G912" s="14"/>
      <c r="H912" s="14"/>
    </row>
    <row r="913" spans="2:8" x14ac:dyDescent="0.25">
      <c r="B913" s="10"/>
      <c r="C913" s="12"/>
      <c r="D913" s="12"/>
      <c r="E913" s="12"/>
      <c r="F913" s="11" t="s">
        <v>20</v>
      </c>
      <c r="G913" s="11"/>
      <c r="H913" s="14"/>
    </row>
    <row r="914" spans="2:8" x14ac:dyDescent="0.25">
      <c r="B914" s="10" t="s">
        <v>21</v>
      </c>
      <c r="C914" s="40" t="s">
        <v>22</v>
      </c>
      <c r="D914" s="41"/>
      <c r="E914" s="41"/>
      <c r="F914" s="41"/>
      <c r="G914" s="41"/>
      <c r="H914" s="42"/>
    </row>
    <row r="915" spans="2:8" x14ac:dyDescent="0.25">
      <c r="B915" s="10">
        <v>1</v>
      </c>
      <c r="C915" s="12" t="s">
        <v>23</v>
      </c>
      <c r="D915" s="10" t="s">
        <v>30</v>
      </c>
      <c r="E915" s="10"/>
      <c r="F915" s="13">
        <v>0.8</v>
      </c>
      <c r="G915" s="14"/>
      <c r="H915" s="14"/>
    </row>
    <row r="916" spans="2:8" x14ac:dyDescent="0.25">
      <c r="B916" s="10">
        <v>2</v>
      </c>
      <c r="C916" s="12" t="s">
        <v>24</v>
      </c>
      <c r="D916" s="10" t="s">
        <v>30</v>
      </c>
      <c r="E916" s="10"/>
      <c r="F916" s="13">
        <v>8</v>
      </c>
      <c r="G916" s="14"/>
      <c r="H916" s="14"/>
    </row>
    <row r="917" spans="2:8" x14ac:dyDescent="0.25">
      <c r="B917" s="10">
        <v>3</v>
      </c>
      <c r="C917" s="12" t="s">
        <v>25</v>
      </c>
      <c r="D917" s="10" t="s">
        <v>30</v>
      </c>
      <c r="E917" s="10"/>
      <c r="F917" s="13">
        <f>+F916</f>
        <v>8</v>
      </c>
      <c r="G917" s="14"/>
      <c r="H917" s="14"/>
    </row>
    <row r="918" spans="2:8" x14ac:dyDescent="0.25">
      <c r="B918" s="10"/>
      <c r="C918" s="12"/>
      <c r="D918" s="12"/>
      <c r="E918" s="12"/>
      <c r="F918" s="11" t="s">
        <v>26</v>
      </c>
      <c r="G918" s="11"/>
      <c r="H918" s="15"/>
    </row>
    <row r="919" spans="2:8" ht="15.75" thickBot="1" x14ac:dyDescent="0.3">
      <c r="B919" s="3"/>
      <c r="C919" s="3"/>
      <c r="D919" s="3"/>
      <c r="E919" s="3"/>
      <c r="F919" s="4"/>
      <c r="G919" s="3"/>
      <c r="H919" s="3"/>
    </row>
    <row r="920" spans="2:8" ht="15.75" thickBot="1" x14ac:dyDescent="0.3">
      <c r="B920" s="16"/>
      <c r="C920" s="17" t="s">
        <v>27</v>
      </c>
      <c r="D920" s="17"/>
      <c r="E920" s="17"/>
      <c r="F920" s="18" t="s">
        <v>28</v>
      </c>
      <c r="G920" s="17"/>
      <c r="H920" s="22" t="e">
        <f>0.0272*G854</f>
        <v>#REF!</v>
      </c>
    </row>
    <row r="921" spans="2:8" x14ac:dyDescent="0.25">
      <c r="B921" s="3"/>
      <c r="C921" s="3"/>
      <c r="D921" s="3"/>
      <c r="E921" s="3"/>
      <c r="F921" s="4"/>
      <c r="G921" s="3"/>
      <c r="H921" s="32"/>
    </row>
    <row r="922" spans="2:8" x14ac:dyDescent="0.25">
      <c r="B922" s="3"/>
      <c r="C922" s="3"/>
      <c r="D922" s="3"/>
      <c r="E922" s="3"/>
      <c r="F922" s="4"/>
      <c r="G922" s="3"/>
      <c r="H922" s="32"/>
    </row>
    <row r="923" spans="2:8" x14ac:dyDescent="0.25">
      <c r="B923" s="1" t="s">
        <v>0</v>
      </c>
      <c r="C923" s="1"/>
      <c r="D923" s="1"/>
      <c r="E923" s="1"/>
      <c r="F923" s="1"/>
      <c r="G923" s="1"/>
      <c r="H923" s="2"/>
    </row>
    <row r="924" spans="2:8" x14ac:dyDescent="0.25">
      <c r="B924" s="3"/>
      <c r="C924" s="3"/>
      <c r="D924" s="3"/>
      <c r="E924" s="3"/>
      <c r="F924" s="4"/>
      <c r="G924" s="3"/>
      <c r="H924" s="3"/>
    </row>
    <row r="925" spans="2:8" x14ac:dyDescent="0.25">
      <c r="B925" s="3" t="s">
        <v>1</v>
      </c>
      <c r="C925" s="3"/>
      <c r="D925" s="3" t="s">
        <v>2</v>
      </c>
      <c r="E925" s="3"/>
      <c r="F925" s="69">
        <v>2.06E-2</v>
      </c>
      <c r="G925" s="3"/>
      <c r="H925" s="2"/>
    </row>
    <row r="926" spans="2:8" x14ac:dyDescent="0.25">
      <c r="B926" s="5">
        <f>+'[1]IPV VIVIENDA'!A48</f>
        <v>0</v>
      </c>
      <c r="C926" s="5" t="str">
        <f>+'[1]IPV VIVIENDA'!B48</f>
        <v>COSTO DIRECTO VIVIENDA (1)</v>
      </c>
      <c r="D926" s="5">
        <f>+'[1]IPV VIVIENDA'!C48</f>
        <v>0</v>
      </c>
      <c r="E926" s="5"/>
      <c r="F926" s="4"/>
      <c r="G926" s="3"/>
      <c r="H926" s="3"/>
    </row>
    <row r="927" spans="2:8" x14ac:dyDescent="0.25">
      <c r="B927" s="3"/>
      <c r="C927" s="3"/>
      <c r="D927" s="3"/>
      <c r="E927" s="3"/>
      <c r="F927" s="4"/>
      <c r="G927" s="3"/>
      <c r="H927" s="3"/>
    </row>
    <row r="928" spans="2:8" x14ac:dyDescent="0.25">
      <c r="B928" s="70" t="s">
        <v>4</v>
      </c>
      <c r="C928" s="70" t="s">
        <v>5</v>
      </c>
      <c r="D928" s="70" t="s">
        <v>6</v>
      </c>
      <c r="E928" s="71"/>
      <c r="F928" s="72" t="s">
        <v>7</v>
      </c>
      <c r="G928" s="73" t="s">
        <v>8</v>
      </c>
      <c r="H928" s="73" t="s">
        <v>9</v>
      </c>
    </row>
    <row r="929" spans="2:8" x14ac:dyDescent="0.25">
      <c r="B929" s="70"/>
      <c r="C929" s="70"/>
      <c r="D929" s="70"/>
      <c r="E929" s="71"/>
      <c r="F929" s="72"/>
      <c r="G929" s="73"/>
      <c r="H929" s="73"/>
    </row>
    <row r="930" spans="2:8" x14ac:dyDescent="0.25">
      <c r="B930" s="10" t="s">
        <v>10</v>
      </c>
      <c r="C930" s="40" t="s">
        <v>11</v>
      </c>
      <c r="D930" s="41"/>
      <c r="E930" s="41"/>
      <c r="F930" s="41"/>
      <c r="G930" s="41"/>
      <c r="H930" s="42"/>
    </row>
    <row r="931" spans="2:8" x14ac:dyDescent="0.25">
      <c r="B931" s="10">
        <v>1</v>
      </c>
      <c r="C931" s="12" t="s">
        <v>12</v>
      </c>
      <c r="D931" s="10" t="s">
        <v>13</v>
      </c>
      <c r="E931" s="74"/>
      <c r="F931" s="4"/>
      <c r="G931" s="14"/>
      <c r="H931" s="14"/>
    </row>
    <row r="932" spans="2:8" x14ac:dyDescent="0.25">
      <c r="B932" s="10"/>
      <c r="C932" s="12"/>
      <c r="D932" s="12"/>
      <c r="E932" s="12"/>
      <c r="F932" s="11" t="s">
        <v>14</v>
      </c>
      <c r="G932" s="11"/>
      <c r="H932" s="15"/>
    </row>
    <row r="933" spans="2:8" x14ac:dyDescent="0.25">
      <c r="B933" s="10" t="s">
        <v>15</v>
      </c>
      <c r="C933" s="40" t="s">
        <v>29</v>
      </c>
      <c r="D933" s="41"/>
      <c r="E933" s="41"/>
      <c r="F933" s="41"/>
      <c r="G933" s="41"/>
      <c r="H933" s="42"/>
    </row>
    <row r="934" spans="2:8" x14ac:dyDescent="0.25">
      <c r="B934" s="10"/>
      <c r="C934" s="12"/>
      <c r="D934" s="10"/>
      <c r="E934" s="10"/>
      <c r="F934" s="13"/>
      <c r="G934" s="14"/>
      <c r="H934" s="14"/>
    </row>
    <row r="935" spans="2:8" x14ac:dyDescent="0.25">
      <c r="B935" s="10"/>
      <c r="C935" s="12"/>
      <c r="D935" s="10"/>
      <c r="E935" s="10"/>
      <c r="F935" s="13"/>
      <c r="G935" s="14"/>
      <c r="H935" s="14"/>
    </row>
    <row r="936" spans="2:8" x14ac:dyDescent="0.25">
      <c r="B936" s="10"/>
      <c r="C936" s="3"/>
      <c r="D936" s="12"/>
      <c r="E936" s="12"/>
      <c r="F936" s="11" t="s">
        <v>20</v>
      </c>
      <c r="G936" s="11"/>
      <c r="H936" s="14"/>
    </row>
    <row r="937" spans="2:8" x14ac:dyDescent="0.25">
      <c r="B937" s="10" t="s">
        <v>21</v>
      </c>
      <c r="C937" s="40" t="s">
        <v>22</v>
      </c>
      <c r="D937" s="41"/>
      <c r="E937" s="41"/>
      <c r="F937" s="41"/>
      <c r="G937" s="41"/>
      <c r="H937" s="42"/>
    </row>
    <row r="938" spans="2:8" x14ac:dyDescent="0.25">
      <c r="B938" s="10">
        <v>1</v>
      </c>
      <c r="C938" s="12" t="s">
        <v>23</v>
      </c>
      <c r="D938" s="10" t="s">
        <v>30</v>
      </c>
      <c r="E938" s="10"/>
      <c r="F938" s="13">
        <v>0.1</v>
      </c>
      <c r="G938" s="14"/>
      <c r="H938" s="14"/>
    </row>
    <row r="939" spans="2:8" x14ac:dyDescent="0.25">
      <c r="B939" s="10">
        <v>2</v>
      </c>
      <c r="C939" s="12" t="s">
        <v>24</v>
      </c>
      <c r="D939" s="10" t="s">
        <v>30</v>
      </c>
      <c r="E939" s="10"/>
      <c r="F939" s="13">
        <v>1</v>
      </c>
      <c r="G939" s="14"/>
      <c r="H939" s="14"/>
    </row>
    <row r="940" spans="2:8" x14ac:dyDescent="0.25">
      <c r="B940" s="10">
        <v>3</v>
      </c>
      <c r="C940" s="12" t="s">
        <v>25</v>
      </c>
      <c r="D940" s="10" t="s">
        <v>30</v>
      </c>
      <c r="E940" s="10"/>
      <c r="F940" s="13">
        <v>1.5</v>
      </c>
      <c r="G940" s="14"/>
      <c r="H940" s="14"/>
    </row>
    <row r="941" spans="2:8" x14ac:dyDescent="0.25">
      <c r="B941" s="10"/>
      <c r="C941" s="12"/>
      <c r="D941" s="12"/>
      <c r="E941" s="12"/>
      <c r="F941" s="11" t="s">
        <v>26</v>
      </c>
      <c r="G941" s="11"/>
      <c r="H941" s="15"/>
    </row>
    <row r="942" spans="2:8" ht="15.75" thickBot="1" x14ac:dyDescent="0.3">
      <c r="B942" s="3"/>
      <c r="C942" s="3"/>
      <c r="D942" s="3"/>
      <c r="E942" s="3"/>
      <c r="F942" s="4"/>
      <c r="G942" s="3"/>
      <c r="H942" s="3"/>
    </row>
    <row r="943" spans="2:8" ht="15.75" thickBot="1" x14ac:dyDescent="0.3">
      <c r="B943" s="16"/>
      <c r="C943" s="17" t="s">
        <v>27</v>
      </c>
      <c r="D943" s="17"/>
      <c r="E943" s="17"/>
      <c r="F943" s="18" t="s">
        <v>28</v>
      </c>
      <c r="G943" s="17"/>
      <c r="H943" s="22" t="e">
        <f>0.0206*G854</f>
        <v>#REF!</v>
      </c>
    </row>
    <row r="944" spans="2:8" x14ac:dyDescent="0.25">
      <c r="B944" s="3"/>
      <c r="C944" s="3"/>
      <c r="D944" s="3"/>
      <c r="E944" s="3"/>
      <c r="F944" s="4"/>
      <c r="G944" s="3"/>
      <c r="H944" s="32"/>
    </row>
    <row r="945" spans="2:8" x14ac:dyDescent="0.25">
      <c r="B945" s="3"/>
      <c r="C945" s="3"/>
      <c r="D945" s="3"/>
      <c r="E945" s="3"/>
      <c r="F945" s="3"/>
      <c r="G945" s="3"/>
      <c r="H945" s="3"/>
    </row>
  </sheetData>
  <mergeCells count="525">
    <mergeCell ref="N125:O125"/>
    <mergeCell ref="K101:M102"/>
    <mergeCell ref="C129:D130"/>
    <mergeCell ref="C161:D162"/>
    <mergeCell ref="C183:D184"/>
    <mergeCell ref="C229:D230"/>
    <mergeCell ref="P106:P107"/>
    <mergeCell ref="K108:P108"/>
    <mergeCell ref="N110:O110"/>
    <mergeCell ref="K111:P111"/>
    <mergeCell ref="N120:O120"/>
    <mergeCell ref="K121:P121"/>
    <mergeCell ref="J106:J107"/>
    <mergeCell ref="K106:K107"/>
    <mergeCell ref="L106:L107"/>
    <mergeCell ref="N106:N107"/>
    <mergeCell ref="O106:O107"/>
    <mergeCell ref="C30:D31"/>
    <mergeCell ref="C7:D9"/>
    <mergeCell ref="C52:D53"/>
    <mergeCell ref="C76:D77"/>
    <mergeCell ref="C101:D102"/>
    <mergeCell ref="F936:G936"/>
    <mergeCell ref="C937:H937"/>
    <mergeCell ref="F941:G941"/>
    <mergeCell ref="B1:E2"/>
    <mergeCell ref="F1:H1"/>
    <mergeCell ref="B3:C3"/>
    <mergeCell ref="D3:E3"/>
    <mergeCell ref="F913:G913"/>
    <mergeCell ref="C914:H914"/>
    <mergeCell ref="F918:G918"/>
    <mergeCell ref="B923:G923"/>
    <mergeCell ref="B928:B929"/>
    <mergeCell ref="C928:C929"/>
    <mergeCell ref="D928:D929"/>
    <mergeCell ref="F928:F929"/>
    <mergeCell ref="G928:G929"/>
    <mergeCell ref="H928:H929"/>
    <mergeCell ref="F889:G889"/>
    <mergeCell ref="C890:H890"/>
    <mergeCell ref="F894:G894"/>
    <mergeCell ref="B898:G898"/>
    <mergeCell ref="B903:B904"/>
    <mergeCell ref="C903:C904"/>
    <mergeCell ref="D903:D904"/>
    <mergeCell ref="F903:F904"/>
    <mergeCell ref="G903:G904"/>
    <mergeCell ref="H903:H904"/>
    <mergeCell ref="F865:G865"/>
    <mergeCell ref="C866:H866"/>
    <mergeCell ref="F870:G870"/>
    <mergeCell ref="B875:G875"/>
    <mergeCell ref="B880:B881"/>
    <mergeCell ref="C880:C881"/>
    <mergeCell ref="D880:D881"/>
    <mergeCell ref="F880:F881"/>
    <mergeCell ref="G880:G881"/>
    <mergeCell ref="H880:H881"/>
    <mergeCell ref="F844:G844"/>
    <mergeCell ref="C845:H845"/>
    <mergeCell ref="F849:G849"/>
    <mergeCell ref="B853:G853"/>
    <mergeCell ref="C855:C856"/>
    <mergeCell ref="B857:B858"/>
    <mergeCell ref="C857:C858"/>
    <mergeCell ref="D857:D858"/>
    <mergeCell ref="F857:F858"/>
    <mergeCell ref="G857:G858"/>
    <mergeCell ref="F820:G820"/>
    <mergeCell ref="C821:H821"/>
    <mergeCell ref="F825:G825"/>
    <mergeCell ref="B829:G829"/>
    <mergeCell ref="C832:C833"/>
    <mergeCell ref="B834:B835"/>
    <mergeCell ref="C834:C835"/>
    <mergeCell ref="D834:D835"/>
    <mergeCell ref="F834:F835"/>
    <mergeCell ref="G834:G835"/>
    <mergeCell ref="F796:G796"/>
    <mergeCell ref="C797:H797"/>
    <mergeCell ref="F801:G801"/>
    <mergeCell ref="B805:G805"/>
    <mergeCell ref="B810:B811"/>
    <mergeCell ref="C810:C811"/>
    <mergeCell ref="D810:D811"/>
    <mergeCell ref="F810:F811"/>
    <mergeCell ref="G810:G811"/>
    <mergeCell ref="H810:H811"/>
    <mergeCell ref="F772:G772"/>
    <mergeCell ref="C773:H773"/>
    <mergeCell ref="F777:G777"/>
    <mergeCell ref="B781:G781"/>
    <mergeCell ref="B785:B786"/>
    <mergeCell ref="C785:C786"/>
    <mergeCell ref="D785:D786"/>
    <mergeCell ref="F785:F786"/>
    <mergeCell ref="G785:G786"/>
    <mergeCell ref="H785:H786"/>
    <mergeCell ref="F748:G748"/>
    <mergeCell ref="C749:H749"/>
    <mergeCell ref="F753:G753"/>
    <mergeCell ref="B757:G757"/>
    <mergeCell ref="B761:B762"/>
    <mergeCell ref="C761:C762"/>
    <mergeCell ref="D761:D762"/>
    <mergeCell ref="F761:F762"/>
    <mergeCell ref="G761:G762"/>
    <mergeCell ref="H761:H762"/>
    <mergeCell ref="F724:G724"/>
    <mergeCell ref="C725:H725"/>
    <mergeCell ref="F729:G729"/>
    <mergeCell ref="B733:G733"/>
    <mergeCell ref="B737:B738"/>
    <mergeCell ref="C737:C738"/>
    <mergeCell ref="D737:D738"/>
    <mergeCell ref="F737:F738"/>
    <mergeCell ref="G737:G738"/>
    <mergeCell ref="H737:H738"/>
    <mergeCell ref="F702:G702"/>
    <mergeCell ref="C703:H703"/>
    <mergeCell ref="F707:G707"/>
    <mergeCell ref="B711:G711"/>
    <mergeCell ref="B715:B716"/>
    <mergeCell ref="C715:C716"/>
    <mergeCell ref="D715:D716"/>
    <mergeCell ref="F715:F716"/>
    <mergeCell ref="G715:G716"/>
    <mergeCell ref="H715:H716"/>
    <mergeCell ref="F679:G679"/>
    <mergeCell ref="C680:H680"/>
    <mergeCell ref="F684:G684"/>
    <mergeCell ref="B688:G688"/>
    <mergeCell ref="B692:B693"/>
    <mergeCell ref="C692:C693"/>
    <mergeCell ref="D692:D693"/>
    <mergeCell ref="F692:F693"/>
    <mergeCell ref="G692:G693"/>
    <mergeCell ref="H692:H693"/>
    <mergeCell ref="F656:G656"/>
    <mergeCell ref="C657:H657"/>
    <mergeCell ref="F661:G661"/>
    <mergeCell ref="B665:G665"/>
    <mergeCell ref="B669:B670"/>
    <mergeCell ref="C669:C670"/>
    <mergeCell ref="D669:D670"/>
    <mergeCell ref="F669:F670"/>
    <mergeCell ref="G669:G670"/>
    <mergeCell ref="H669:H670"/>
    <mergeCell ref="F630:G630"/>
    <mergeCell ref="C631:H631"/>
    <mergeCell ref="F635:G635"/>
    <mergeCell ref="B639:G639"/>
    <mergeCell ref="B644:B645"/>
    <mergeCell ref="C644:C645"/>
    <mergeCell ref="D644:D645"/>
    <mergeCell ref="F644:F645"/>
    <mergeCell ref="G644:G645"/>
    <mergeCell ref="H644:H645"/>
    <mergeCell ref="F608:G608"/>
    <mergeCell ref="C609:H609"/>
    <mergeCell ref="F613:G613"/>
    <mergeCell ref="B617:G617"/>
    <mergeCell ref="B622:B623"/>
    <mergeCell ref="C622:C623"/>
    <mergeCell ref="D622:D623"/>
    <mergeCell ref="F622:F623"/>
    <mergeCell ref="G622:G623"/>
    <mergeCell ref="H622:H623"/>
    <mergeCell ref="F583:G583"/>
    <mergeCell ref="C584:H584"/>
    <mergeCell ref="F588:G588"/>
    <mergeCell ref="B592:G592"/>
    <mergeCell ref="B597:B598"/>
    <mergeCell ref="C597:C598"/>
    <mergeCell ref="D597:D598"/>
    <mergeCell ref="F597:F598"/>
    <mergeCell ref="G597:G598"/>
    <mergeCell ref="H597:H598"/>
    <mergeCell ref="F558:G558"/>
    <mergeCell ref="C559:H559"/>
    <mergeCell ref="F563:G563"/>
    <mergeCell ref="B567:G567"/>
    <mergeCell ref="B572:B573"/>
    <mergeCell ref="C572:C573"/>
    <mergeCell ref="D572:D573"/>
    <mergeCell ref="F572:F573"/>
    <mergeCell ref="G572:G573"/>
    <mergeCell ref="H572:H573"/>
    <mergeCell ref="F535:G535"/>
    <mergeCell ref="C536:H536"/>
    <mergeCell ref="F540:G540"/>
    <mergeCell ref="B544:G544"/>
    <mergeCell ref="B549:B550"/>
    <mergeCell ref="C549:C550"/>
    <mergeCell ref="D549:D550"/>
    <mergeCell ref="F549:F550"/>
    <mergeCell ref="G549:G550"/>
    <mergeCell ref="H549:H550"/>
    <mergeCell ref="F511:G511"/>
    <mergeCell ref="C512:H512"/>
    <mergeCell ref="F516:G516"/>
    <mergeCell ref="B520:G520"/>
    <mergeCell ref="C523:C524"/>
    <mergeCell ref="B525:B526"/>
    <mergeCell ref="C525:C526"/>
    <mergeCell ref="D525:D526"/>
    <mergeCell ref="F525:F526"/>
    <mergeCell ref="G525:G526"/>
    <mergeCell ref="F485:G485"/>
    <mergeCell ref="C486:H486"/>
    <mergeCell ref="F490:G490"/>
    <mergeCell ref="B496:G496"/>
    <mergeCell ref="B500:B501"/>
    <mergeCell ref="C500:C501"/>
    <mergeCell ref="D500:D501"/>
    <mergeCell ref="F500:F501"/>
    <mergeCell ref="G500:G501"/>
    <mergeCell ref="H500:H501"/>
    <mergeCell ref="F461:G461"/>
    <mergeCell ref="C462:H462"/>
    <mergeCell ref="F466:G466"/>
    <mergeCell ref="B470:G470"/>
    <mergeCell ref="C473:C474"/>
    <mergeCell ref="B475:B476"/>
    <mergeCell ref="C475:C476"/>
    <mergeCell ref="D475:D476"/>
    <mergeCell ref="F475:F476"/>
    <mergeCell ref="G475:G476"/>
    <mergeCell ref="F438:G438"/>
    <mergeCell ref="C439:H439"/>
    <mergeCell ref="F443:G443"/>
    <mergeCell ref="B447:G447"/>
    <mergeCell ref="C449:C450"/>
    <mergeCell ref="B451:B452"/>
    <mergeCell ref="C451:C452"/>
    <mergeCell ref="D451:D452"/>
    <mergeCell ref="F451:F452"/>
    <mergeCell ref="G451:G452"/>
    <mergeCell ref="F412:G412"/>
    <mergeCell ref="C413:H413"/>
    <mergeCell ref="F417:G417"/>
    <mergeCell ref="B421:G421"/>
    <mergeCell ref="C423:C424"/>
    <mergeCell ref="B425:B426"/>
    <mergeCell ref="C425:C426"/>
    <mergeCell ref="D425:D426"/>
    <mergeCell ref="F425:F426"/>
    <mergeCell ref="G425:G426"/>
    <mergeCell ref="F383:G383"/>
    <mergeCell ref="C384:H384"/>
    <mergeCell ref="F388:G388"/>
    <mergeCell ref="B396:B397"/>
    <mergeCell ref="C396:C397"/>
    <mergeCell ref="D396:D397"/>
    <mergeCell ref="F396:F397"/>
    <mergeCell ref="G396:G397"/>
    <mergeCell ref="H396:H397"/>
    <mergeCell ref="F354:G354"/>
    <mergeCell ref="C355:H355"/>
    <mergeCell ref="F359:G359"/>
    <mergeCell ref="B363:G363"/>
    <mergeCell ref="C365:C366"/>
    <mergeCell ref="B367:B368"/>
    <mergeCell ref="C367:C368"/>
    <mergeCell ref="D367:D368"/>
    <mergeCell ref="F367:F368"/>
    <mergeCell ref="G367:G368"/>
    <mergeCell ref="F323:G323"/>
    <mergeCell ref="C324:H324"/>
    <mergeCell ref="F328:G328"/>
    <mergeCell ref="B332:G332"/>
    <mergeCell ref="C334:C335"/>
    <mergeCell ref="B336:B337"/>
    <mergeCell ref="C336:C337"/>
    <mergeCell ref="D336:D337"/>
    <mergeCell ref="F336:F337"/>
    <mergeCell ref="G336:G337"/>
    <mergeCell ref="F292:G292"/>
    <mergeCell ref="C293:H293"/>
    <mergeCell ref="F297:G297"/>
    <mergeCell ref="B306:B307"/>
    <mergeCell ref="C306:C307"/>
    <mergeCell ref="D306:D307"/>
    <mergeCell ref="F306:F307"/>
    <mergeCell ref="G306:G307"/>
    <mergeCell ref="H306:H307"/>
    <mergeCell ref="F268:G268"/>
    <mergeCell ref="C269:H269"/>
    <mergeCell ref="F273:G273"/>
    <mergeCell ref="B282:B283"/>
    <mergeCell ref="C282:C283"/>
    <mergeCell ref="D282:D283"/>
    <mergeCell ref="F282:F283"/>
    <mergeCell ref="G282:G283"/>
    <mergeCell ref="H282:H283"/>
    <mergeCell ref="F244:G244"/>
    <mergeCell ref="C245:H245"/>
    <mergeCell ref="F249:G249"/>
    <mergeCell ref="B258:B259"/>
    <mergeCell ref="C258:C259"/>
    <mergeCell ref="D258:D259"/>
    <mergeCell ref="F258:F259"/>
    <mergeCell ref="G258:G259"/>
    <mergeCell ref="H258:H259"/>
    <mergeCell ref="F220:G220"/>
    <mergeCell ref="C221:H221"/>
    <mergeCell ref="F225:G225"/>
    <mergeCell ref="B234:B235"/>
    <mergeCell ref="C234:C235"/>
    <mergeCell ref="D234:D235"/>
    <mergeCell ref="F234:F235"/>
    <mergeCell ref="G234:G235"/>
    <mergeCell ref="H234:H235"/>
    <mergeCell ref="F197:G197"/>
    <mergeCell ref="C198:H198"/>
    <mergeCell ref="F202:G202"/>
    <mergeCell ref="B206:G206"/>
    <mergeCell ref="C209:C210"/>
    <mergeCell ref="B211:B212"/>
    <mergeCell ref="C211:C212"/>
    <mergeCell ref="D211:D212"/>
    <mergeCell ref="F211:F212"/>
    <mergeCell ref="G211:G212"/>
    <mergeCell ref="F174:G174"/>
    <mergeCell ref="C175:H175"/>
    <mergeCell ref="F179:G179"/>
    <mergeCell ref="C186:C187"/>
    <mergeCell ref="B188:B189"/>
    <mergeCell ref="C188:C189"/>
    <mergeCell ref="D188:D189"/>
    <mergeCell ref="F188:F189"/>
    <mergeCell ref="G188:G189"/>
    <mergeCell ref="F151:G151"/>
    <mergeCell ref="C152:H152"/>
    <mergeCell ref="F156:G156"/>
    <mergeCell ref="C164:C165"/>
    <mergeCell ref="B166:B167"/>
    <mergeCell ref="C166:C167"/>
    <mergeCell ref="D166:D167"/>
    <mergeCell ref="F166:F167"/>
    <mergeCell ref="G166:G167"/>
    <mergeCell ref="F120:G120"/>
    <mergeCell ref="C121:H121"/>
    <mergeCell ref="F125:G125"/>
    <mergeCell ref="B134:B135"/>
    <mergeCell ref="C134:C135"/>
    <mergeCell ref="D134:D135"/>
    <mergeCell ref="F134:F135"/>
    <mergeCell ref="G134:G135"/>
    <mergeCell ref="H134:H135"/>
    <mergeCell ref="F90:G90"/>
    <mergeCell ref="C91:H91"/>
    <mergeCell ref="F95:G95"/>
    <mergeCell ref="B106:B107"/>
    <mergeCell ref="C106:C107"/>
    <mergeCell ref="D106:D107"/>
    <mergeCell ref="F106:F107"/>
    <mergeCell ref="G106:G107"/>
    <mergeCell ref="H106:H107"/>
    <mergeCell ref="F67:G67"/>
    <mergeCell ref="C68:H68"/>
    <mergeCell ref="F72:G72"/>
    <mergeCell ref="B81:B82"/>
    <mergeCell ref="C81:C82"/>
    <mergeCell ref="D81:D82"/>
    <mergeCell ref="F81:F82"/>
    <mergeCell ref="G81:G82"/>
    <mergeCell ref="H81:H82"/>
    <mergeCell ref="F44:G44"/>
    <mergeCell ref="C45:H45"/>
    <mergeCell ref="F49:G49"/>
    <mergeCell ref="B57:B58"/>
    <mergeCell ref="C57:C58"/>
    <mergeCell ref="D57:D58"/>
    <mergeCell ref="F57:F58"/>
    <mergeCell ref="G57:G58"/>
    <mergeCell ref="H57:H58"/>
    <mergeCell ref="F21:G21"/>
    <mergeCell ref="C22:H22"/>
    <mergeCell ref="F26:G26"/>
    <mergeCell ref="B35:B36"/>
    <mergeCell ref="C35:C36"/>
    <mergeCell ref="D35:D36"/>
    <mergeCell ref="F35:F36"/>
    <mergeCell ref="G35:G36"/>
    <mergeCell ref="B10:B11"/>
    <mergeCell ref="C10:C11"/>
    <mergeCell ref="D10:D11"/>
    <mergeCell ref="F10:F11"/>
    <mergeCell ref="G10:G11"/>
    <mergeCell ref="C12:H12"/>
    <mergeCell ref="F15:G15"/>
    <mergeCell ref="C16:H16"/>
    <mergeCell ref="C930:H930"/>
    <mergeCell ref="F932:G932"/>
    <mergeCell ref="C933:H933"/>
    <mergeCell ref="C905:H905"/>
    <mergeCell ref="F907:G907"/>
    <mergeCell ref="C908:H908"/>
    <mergeCell ref="C882:H882"/>
    <mergeCell ref="F884:G884"/>
    <mergeCell ref="C885:H885"/>
    <mergeCell ref="C859:H859"/>
    <mergeCell ref="H857:H858"/>
    <mergeCell ref="F861:G861"/>
    <mergeCell ref="C862:H862"/>
    <mergeCell ref="H834:H835"/>
    <mergeCell ref="C836:H836"/>
    <mergeCell ref="F840:G840"/>
    <mergeCell ref="C841:H841"/>
    <mergeCell ref="C812:H812"/>
    <mergeCell ref="F815:G815"/>
    <mergeCell ref="C816:H816"/>
    <mergeCell ref="C787:H787"/>
    <mergeCell ref="F789:G789"/>
    <mergeCell ref="C790:H790"/>
    <mergeCell ref="C763:H763"/>
    <mergeCell ref="F765:G765"/>
    <mergeCell ref="C766:H766"/>
    <mergeCell ref="C739:H739"/>
    <mergeCell ref="F741:G741"/>
    <mergeCell ref="C742:H742"/>
    <mergeCell ref="C717:H717"/>
    <mergeCell ref="F719:G719"/>
    <mergeCell ref="C720:H720"/>
    <mergeCell ref="C694:H694"/>
    <mergeCell ref="F696:G696"/>
    <mergeCell ref="C697:H697"/>
    <mergeCell ref="C671:H671"/>
    <mergeCell ref="F673:G673"/>
    <mergeCell ref="C674:H674"/>
    <mergeCell ref="C646:H646"/>
    <mergeCell ref="F648:G648"/>
    <mergeCell ref="C649:H649"/>
    <mergeCell ref="C624:H624"/>
    <mergeCell ref="F626:G626"/>
    <mergeCell ref="C627:H627"/>
    <mergeCell ref="C599:H599"/>
    <mergeCell ref="F602:G602"/>
    <mergeCell ref="C603:H603"/>
    <mergeCell ref="C574:H574"/>
    <mergeCell ref="F576:G576"/>
    <mergeCell ref="C577:H577"/>
    <mergeCell ref="C551:H551"/>
    <mergeCell ref="F553:G553"/>
    <mergeCell ref="C554:H554"/>
    <mergeCell ref="C527:H527"/>
    <mergeCell ref="H525:H526"/>
    <mergeCell ref="F529:G529"/>
    <mergeCell ref="C530:H530"/>
    <mergeCell ref="C502:H502"/>
    <mergeCell ref="F505:G505"/>
    <mergeCell ref="C506:H506"/>
    <mergeCell ref="C477:H477"/>
    <mergeCell ref="H475:H476"/>
    <mergeCell ref="F479:G479"/>
    <mergeCell ref="C480:H480"/>
    <mergeCell ref="C453:H453"/>
    <mergeCell ref="H451:H452"/>
    <mergeCell ref="F455:G455"/>
    <mergeCell ref="C456:H456"/>
    <mergeCell ref="C427:H427"/>
    <mergeCell ref="H425:H426"/>
    <mergeCell ref="F429:G429"/>
    <mergeCell ref="C430:H430"/>
    <mergeCell ref="C398:H398"/>
    <mergeCell ref="F400:G400"/>
    <mergeCell ref="C401:H401"/>
    <mergeCell ref="C391:D392"/>
    <mergeCell ref="C369:H369"/>
    <mergeCell ref="H367:H368"/>
    <mergeCell ref="F371:G371"/>
    <mergeCell ref="C372:H372"/>
    <mergeCell ref="C338:H338"/>
    <mergeCell ref="H336:H337"/>
    <mergeCell ref="F340:G340"/>
    <mergeCell ref="C341:H341"/>
    <mergeCell ref="C308:H308"/>
    <mergeCell ref="F310:G310"/>
    <mergeCell ref="C311:H311"/>
    <mergeCell ref="C301:D302"/>
    <mergeCell ref="C284:H284"/>
    <mergeCell ref="F286:G286"/>
    <mergeCell ref="C287:H287"/>
    <mergeCell ref="C277:D278"/>
    <mergeCell ref="C260:H260"/>
    <mergeCell ref="F262:G262"/>
    <mergeCell ref="C263:H263"/>
    <mergeCell ref="C253:D254"/>
    <mergeCell ref="C236:H236"/>
    <mergeCell ref="F239:G239"/>
    <mergeCell ref="C240:H240"/>
    <mergeCell ref="C213:H213"/>
    <mergeCell ref="H211:H212"/>
    <mergeCell ref="F215:G215"/>
    <mergeCell ref="C216:H216"/>
    <mergeCell ref="C190:H190"/>
    <mergeCell ref="H188:H189"/>
    <mergeCell ref="F192:G192"/>
    <mergeCell ref="C193:H193"/>
    <mergeCell ref="C168:H168"/>
    <mergeCell ref="H166:H167"/>
    <mergeCell ref="F170:G170"/>
    <mergeCell ref="C171:H171"/>
    <mergeCell ref="C136:H136"/>
    <mergeCell ref="F138:G138"/>
    <mergeCell ref="C139:H139"/>
    <mergeCell ref="C108:H108"/>
    <mergeCell ref="F110:G110"/>
    <mergeCell ref="C111:H111"/>
    <mergeCell ref="C83:H83"/>
    <mergeCell ref="F85:G85"/>
    <mergeCell ref="C86:H86"/>
    <mergeCell ref="C59:H59"/>
    <mergeCell ref="F61:G61"/>
    <mergeCell ref="C62:H62"/>
    <mergeCell ref="H35:H36"/>
    <mergeCell ref="C37:H37"/>
    <mergeCell ref="F40:G40"/>
    <mergeCell ref="C41:H41"/>
    <mergeCell ref="H10:H11"/>
    <mergeCell ref="F3:H3"/>
    <mergeCell ref="B5:H5"/>
    <mergeCell ref="F2:H2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 Ferrari</dc:creator>
  <cp:lastModifiedBy>Marty Ferrari</cp:lastModifiedBy>
  <cp:lastPrinted>2022-08-24T21:26:17Z</cp:lastPrinted>
  <dcterms:created xsi:type="dcterms:W3CDTF">2022-08-24T21:03:52Z</dcterms:created>
  <dcterms:modified xsi:type="dcterms:W3CDTF">2022-08-25T03:04:34Z</dcterms:modified>
</cp:coreProperties>
</file>