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riel Molina\Documents\"/>
    </mc:Choice>
  </mc:AlternateContent>
  <bookViews>
    <workbookView xWindow="0" yWindow="0" windowWidth="20490" windowHeight="8340"/>
  </bookViews>
  <sheets>
    <sheet name="Explicación" sheetId="1" r:id="rId1"/>
    <sheet name="Mantenimiento" sheetId="2" r:id="rId2"/>
  </sheets>
  <definedNames>
    <definedName name="_xlnm._FilterDatabase" localSheetId="1" hidden="1">Mantenimiento!$A$1:$J$101</definedName>
  </definedNames>
  <calcPr calcId="162913"/>
</workbook>
</file>

<file path=xl/calcChain.xml><?xml version="1.0" encoding="utf-8"?>
<calcChain xmlns="http://schemas.openxmlformats.org/spreadsheetml/2006/main">
  <c r="I14" i="2" l="1"/>
  <c r="H14" i="2"/>
  <c r="O4" i="2"/>
  <c r="O3" i="2"/>
  <c r="I6" i="2"/>
  <c r="I9" i="2"/>
  <c r="I10" i="2"/>
  <c r="I11" i="2"/>
  <c r="I12" i="2"/>
  <c r="I13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8" i="2"/>
  <c r="O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3" i="2"/>
  <c r="H12" i="2"/>
  <c r="H11" i="2"/>
  <c r="H10" i="2"/>
  <c r="H9" i="2"/>
  <c r="H8" i="2"/>
  <c r="I7" i="2"/>
  <c r="H7" i="2"/>
  <c r="H6" i="2"/>
  <c r="I5" i="2"/>
  <c r="H5" i="2"/>
  <c r="I4" i="2"/>
  <c r="H4" i="2"/>
  <c r="I3" i="2"/>
  <c r="H3" i="2"/>
  <c r="I2" i="2"/>
  <c r="H2" i="2"/>
  <c r="K101" i="2"/>
  <c r="K100" i="2"/>
  <c r="K99" i="2"/>
  <c r="K98" i="2"/>
  <c r="K97" i="2"/>
  <c r="K96" i="2"/>
  <c r="K95" i="2"/>
  <c r="K94" i="2"/>
  <c r="K93" i="2"/>
  <c r="K92" i="2"/>
  <c r="K91" i="2"/>
  <c r="K89" i="2"/>
  <c r="K87" i="2"/>
  <c r="K86" i="2"/>
  <c r="K85" i="2"/>
  <c r="K84" i="2"/>
  <c r="K83" i="2"/>
  <c r="K82" i="2"/>
  <c r="K79" i="2"/>
  <c r="K77" i="2"/>
  <c r="K74" i="2"/>
  <c r="K71" i="2"/>
  <c r="K68" i="2"/>
  <c r="K65" i="2"/>
  <c r="K62" i="2"/>
  <c r="K59" i="2"/>
  <c r="K56" i="2"/>
  <c r="K53" i="2"/>
  <c r="K51" i="2"/>
  <c r="K47" i="2"/>
  <c r="K45" i="2"/>
  <c r="K42" i="2"/>
  <c r="K39" i="2"/>
  <c r="K37" i="2"/>
  <c r="K34" i="2"/>
  <c r="K30" i="2"/>
  <c r="K27" i="2"/>
  <c r="K24" i="2"/>
  <c r="K21" i="2"/>
  <c r="K19" i="2"/>
  <c r="K15" i="2"/>
  <c r="K12" i="2"/>
  <c r="K8" i="2"/>
  <c r="K5" i="2"/>
  <c r="J2" i="2"/>
  <c r="J99" i="2"/>
  <c r="J98" i="2"/>
  <c r="J96" i="2"/>
  <c r="J94" i="2"/>
  <c r="J92" i="2"/>
  <c r="J90" i="2"/>
  <c r="J88" i="2"/>
  <c r="J87" i="2"/>
  <c r="J85" i="2"/>
  <c r="J83" i="2"/>
  <c r="J81" i="2"/>
  <c r="J79" i="2"/>
  <c r="J77" i="2"/>
  <c r="J75" i="2"/>
  <c r="J73" i="2"/>
  <c r="J71" i="2"/>
  <c r="J69" i="2"/>
  <c r="J67" i="2"/>
  <c r="J65" i="2"/>
  <c r="J63" i="2"/>
  <c r="J61" i="2"/>
  <c r="J59" i="2"/>
  <c r="J58" i="2"/>
  <c r="J56" i="2"/>
  <c r="J54" i="2"/>
  <c r="J52" i="2"/>
  <c r="J50" i="2"/>
  <c r="J48" i="2"/>
  <c r="J46" i="2"/>
  <c r="J44" i="2"/>
  <c r="J42" i="2"/>
  <c r="J40" i="2"/>
  <c r="J38" i="2"/>
  <c r="J36" i="2"/>
  <c r="J34" i="2"/>
  <c r="J32" i="2"/>
  <c r="J30" i="2"/>
  <c r="J29" i="2"/>
  <c r="J27" i="2"/>
  <c r="J25" i="2"/>
  <c r="J23" i="2"/>
  <c r="J21" i="2"/>
  <c r="J19" i="2"/>
  <c r="J16" i="2"/>
  <c r="J14" i="2"/>
  <c r="J12" i="2"/>
  <c r="J11" i="2"/>
  <c r="J9" i="2"/>
  <c r="J7" i="2"/>
  <c r="J5" i="2"/>
  <c r="J101" i="2"/>
  <c r="J4" i="2"/>
  <c r="K3" i="2"/>
  <c r="K88" i="2"/>
  <c r="K81" i="2"/>
  <c r="K78" i="2"/>
  <c r="K75" i="2"/>
  <c r="K72" i="2"/>
  <c r="K69" i="2"/>
  <c r="K66" i="2"/>
  <c r="K63" i="2"/>
  <c r="K60" i="2"/>
  <c r="K57" i="2"/>
  <c r="K55" i="2"/>
  <c r="K52" i="2"/>
  <c r="K49" i="2"/>
  <c r="K46" i="2"/>
  <c r="K43" i="2"/>
  <c r="K40" i="2"/>
  <c r="K36" i="2"/>
  <c r="K33" i="2"/>
  <c r="K31" i="2"/>
  <c r="K28" i="2"/>
  <c r="K25" i="2"/>
  <c r="K22" i="2"/>
  <c r="K18" i="2"/>
  <c r="K16" i="2"/>
  <c r="K13" i="2"/>
  <c r="K10" i="2"/>
  <c r="K7" i="2"/>
  <c r="J3" i="2"/>
  <c r="K2" i="2"/>
  <c r="K90" i="2"/>
  <c r="K80" i="2"/>
  <c r="K76" i="2"/>
  <c r="K73" i="2"/>
  <c r="K70" i="2"/>
  <c r="K67" i="2"/>
  <c r="K64" i="2"/>
  <c r="K61" i="2"/>
  <c r="K58" i="2"/>
  <c r="K54" i="2"/>
  <c r="K50" i="2"/>
  <c r="K48" i="2"/>
  <c r="K44" i="2"/>
  <c r="K41" i="2"/>
  <c r="K38" i="2"/>
  <c r="K35" i="2"/>
  <c r="K32" i="2"/>
  <c r="K29" i="2"/>
  <c r="K26" i="2"/>
  <c r="K23" i="2"/>
  <c r="K20" i="2"/>
  <c r="K17" i="2"/>
  <c r="K14" i="2"/>
  <c r="K11" i="2"/>
  <c r="K9" i="2"/>
  <c r="K6" i="2"/>
  <c r="J100" i="2"/>
  <c r="J97" i="2"/>
  <c r="J95" i="2"/>
  <c r="J93" i="2"/>
  <c r="J91" i="2"/>
  <c r="J89" i="2"/>
  <c r="J86" i="2"/>
  <c r="J84" i="2"/>
  <c r="J82" i="2"/>
  <c r="J80" i="2"/>
  <c r="J78" i="2"/>
  <c r="J76" i="2"/>
  <c r="J74" i="2"/>
  <c r="J72" i="2"/>
  <c r="J70" i="2"/>
  <c r="J68" i="2"/>
  <c r="J66" i="2"/>
  <c r="J64" i="2"/>
  <c r="J62" i="2"/>
  <c r="J60" i="2"/>
  <c r="J57" i="2"/>
  <c r="J55" i="2"/>
  <c r="J53" i="2"/>
  <c r="J51" i="2"/>
  <c r="J49" i="2"/>
  <c r="J47" i="2"/>
  <c r="J45" i="2"/>
  <c r="J43" i="2"/>
  <c r="J41" i="2"/>
  <c r="J39" i="2"/>
  <c r="J37" i="2"/>
  <c r="J35" i="2"/>
  <c r="J33" i="2"/>
  <c r="J31" i="2"/>
  <c r="J28" i="2"/>
  <c r="J26" i="2"/>
  <c r="J24" i="2"/>
  <c r="J22" i="2"/>
  <c r="J20" i="2"/>
  <c r="J18" i="2"/>
  <c r="J17" i="2"/>
  <c r="J15" i="2"/>
  <c r="J13" i="2"/>
  <c r="J10" i="2"/>
  <c r="J8" i="2"/>
  <c r="J6" i="2"/>
  <c r="K4" i="2"/>
</calcChain>
</file>

<file path=xl/sharedStrings.xml><?xml version="1.0" encoding="utf-8"?>
<sst xmlns="http://schemas.openxmlformats.org/spreadsheetml/2006/main" count="325" uniqueCount="131">
  <si>
    <t>PRÁCTICO EXCEL - Mantenimiento de Maquinaria Minera</t>
  </si>
  <si>
    <t>Incluye 100 registros que muestran:</t>
  </si>
  <si>
    <t>- Identificador de maquinaria</t>
  </si>
  <si>
    <t>- Tipo de equipo</t>
  </si>
  <si>
    <t>- Costo del mantenimiento</t>
  </si>
  <si>
    <t>- Horas trabajadas acumuladas</t>
  </si>
  <si>
    <t>- Porcentaje de eficiencia</t>
  </si>
  <si>
    <t>ID Maquinaria</t>
  </si>
  <si>
    <t>Tipo</t>
  </si>
  <si>
    <t>Fecha Mantenimiento</t>
  </si>
  <si>
    <t>Costo Mantenimiento</t>
  </si>
  <si>
    <t>Horas Trabajadas</t>
  </si>
  <si>
    <t>Eficiencia (%)</t>
  </si>
  <si>
    <t>¿Requiere Reparación?</t>
  </si>
  <si>
    <t>Costo con Descuento 10%</t>
  </si>
  <si>
    <t>Aumento 15%</t>
  </si>
  <si>
    <t>Maq-001</t>
  </si>
  <si>
    <t>Trituradora</t>
  </si>
  <si>
    <t>No</t>
  </si>
  <si>
    <t>Maq-002</t>
  </si>
  <si>
    <t>Sí</t>
  </si>
  <si>
    <t>Maq-003</t>
  </si>
  <si>
    <t>Perforadora</t>
  </si>
  <si>
    <t>Maq-004</t>
  </si>
  <si>
    <t>Camión</t>
  </si>
  <si>
    <t>Maq-005</t>
  </si>
  <si>
    <t>Maq-006</t>
  </si>
  <si>
    <t>Maq-007</t>
  </si>
  <si>
    <t>Maq-008</t>
  </si>
  <si>
    <t>Maq-009</t>
  </si>
  <si>
    <t>Maq-010</t>
  </si>
  <si>
    <t>Maq-011</t>
  </si>
  <si>
    <t>Maq-012</t>
  </si>
  <si>
    <t>Maq-013</t>
  </si>
  <si>
    <t>Cargadora</t>
  </si>
  <si>
    <t>Maq-014</t>
  </si>
  <si>
    <t>Maq-015</t>
  </si>
  <si>
    <t>Maq-016</t>
  </si>
  <si>
    <t>Maq-017</t>
  </si>
  <si>
    <t>Maq-018</t>
  </si>
  <si>
    <t>Maq-019</t>
  </si>
  <si>
    <t>Maq-020</t>
  </si>
  <si>
    <t>Maq-021</t>
  </si>
  <si>
    <t>Maq-022</t>
  </si>
  <si>
    <t>Maq-023</t>
  </si>
  <si>
    <t>Maq-024</t>
  </si>
  <si>
    <t>Maq-025</t>
  </si>
  <si>
    <t>Maq-026</t>
  </si>
  <si>
    <t>Maq-027</t>
  </si>
  <si>
    <t>Maq-028</t>
  </si>
  <si>
    <t>Maq-029</t>
  </si>
  <si>
    <t>Maq-030</t>
  </si>
  <si>
    <t>Maq-031</t>
  </si>
  <si>
    <t>Maq-032</t>
  </si>
  <si>
    <t>Maq-033</t>
  </si>
  <si>
    <t>Maq-034</t>
  </si>
  <si>
    <t>Maq-035</t>
  </si>
  <si>
    <t>Maq-036</t>
  </si>
  <si>
    <t>Maq-037</t>
  </si>
  <si>
    <t>Maq-038</t>
  </si>
  <si>
    <t>Maq-039</t>
  </si>
  <si>
    <t>Maq-040</t>
  </si>
  <si>
    <t>Maq-041</t>
  </si>
  <si>
    <t>Maq-042</t>
  </si>
  <si>
    <t>Maq-043</t>
  </si>
  <si>
    <t>Maq-044</t>
  </si>
  <si>
    <t>Maq-045</t>
  </si>
  <si>
    <t>Maq-046</t>
  </si>
  <si>
    <t>Maq-047</t>
  </si>
  <si>
    <t>Maq-048</t>
  </si>
  <si>
    <t>Maq-049</t>
  </si>
  <si>
    <t>Maq-050</t>
  </si>
  <si>
    <t>Maq-051</t>
  </si>
  <si>
    <t>Maq-052</t>
  </si>
  <si>
    <t>Maq-053</t>
  </si>
  <si>
    <t>Maq-054</t>
  </si>
  <si>
    <t>Maq-055</t>
  </si>
  <si>
    <t>Maq-056</t>
  </si>
  <si>
    <t>Maq-057</t>
  </si>
  <si>
    <t>Maq-058</t>
  </si>
  <si>
    <t>Maq-059</t>
  </si>
  <si>
    <t>Maq-060</t>
  </si>
  <si>
    <t>Maq-061</t>
  </si>
  <si>
    <t>Maq-062</t>
  </si>
  <si>
    <t>Maq-063</t>
  </si>
  <si>
    <t>Maq-064</t>
  </si>
  <si>
    <t>Maq-065</t>
  </si>
  <si>
    <t>Maq-066</t>
  </si>
  <si>
    <t>Maq-067</t>
  </si>
  <si>
    <t>Maq-068</t>
  </si>
  <si>
    <t>Maq-069</t>
  </si>
  <si>
    <t>Maq-070</t>
  </si>
  <si>
    <t>Maq-071</t>
  </si>
  <si>
    <t>Maq-072</t>
  </si>
  <si>
    <t>Maq-073</t>
  </si>
  <si>
    <t>Maq-074</t>
  </si>
  <si>
    <t>Maq-075</t>
  </si>
  <si>
    <t>Maq-076</t>
  </si>
  <si>
    <t>Maq-077</t>
  </si>
  <si>
    <t>Maq-078</t>
  </si>
  <si>
    <t>Maq-079</t>
  </si>
  <si>
    <t>Maq-080</t>
  </si>
  <si>
    <t>Maq-081</t>
  </si>
  <si>
    <t>Maq-082</t>
  </si>
  <si>
    <t>Maq-083</t>
  </si>
  <si>
    <t>Maq-084</t>
  </si>
  <si>
    <t>Maq-085</t>
  </si>
  <si>
    <t>Maq-086</t>
  </si>
  <si>
    <t>Maq-087</t>
  </si>
  <si>
    <t>Maq-088</t>
  </si>
  <si>
    <t>Maq-089</t>
  </si>
  <si>
    <t>Maq-090</t>
  </si>
  <si>
    <t>Maq-091</t>
  </si>
  <si>
    <t>Maq-092</t>
  </si>
  <si>
    <t>Maq-093</t>
  </si>
  <si>
    <t>Maq-094</t>
  </si>
  <si>
    <t>Maq-095</t>
  </si>
  <si>
    <t>Maq-096</t>
  </si>
  <si>
    <t>Maq-097</t>
  </si>
  <si>
    <t>Maq-098</t>
  </si>
  <si>
    <t>Maq-099</t>
  </si>
  <si>
    <t>Maq-100</t>
  </si>
  <si>
    <t>Eficiencia Objetivo</t>
  </si>
  <si>
    <t>Estadísticas</t>
  </si>
  <si>
    <t>Promedio Costo</t>
  </si>
  <si>
    <t>Costo Mínimo</t>
  </si>
  <si>
    <t>Costo Máximo</t>
  </si>
  <si>
    <t>eficiencia</t>
  </si>
  <si>
    <t>Evalución    Eficiencia</t>
  </si>
  <si>
    <t>Se simula una base de datos con información de mantenimiento de equipos utilizados en operaciones mineras.</t>
  </si>
  <si>
    <t xml:space="preserve">    - Fecha del último 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</si>
</sst>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"/>
    <numFmt numFmtId="165" formatCode="\$#,##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0" fontId="0" fillId="0" borderId="1" xfId="0" applyBorder="1"/>
    <xf numFmtId="165" fontId="0" fillId="0" borderId="1" xfId="0" applyNumberFormat="1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2" borderId="2" xfId="0" applyFont="1" applyFill="1" applyBorder="1"/>
    <xf numFmtId="0" fontId="1" fillId="2" borderId="3" xfId="0" applyFont="1" applyFill="1" applyBorder="1"/>
    <xf numFmtId="10" fontId="0" fillId="0" borderId="4" xfId="0" applyNumberFormat="1" applyBorder="1" applyAlignment="1">
      <alignment horizontal="center"/>
    </xf>
    <xf numFmtId="10" fontId="0" fillId="0" borderId="5" xfId="0" applyNumberForma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Costo de Mantenimiento por Maquinaria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Costo Mantenimiento</c:v>
          </c:tx>
          <c:invertIfNegative val="0"/>
          <c:cat>
            <c:strRef>
              <c:f>Mantenimiento!$A$2:$A$101</c:f>
              <c:strCache>
                <c:ptCount val="100"/>
                <c:pt idx="0">
                  <c:v>Maq-001</c:v>
                </c:pt>
                <c:pt idx="1">
                  <c:v>Maq-002</c:v>
                </c:pt>
                <c:pt idx="2">
                  <c:v>Maq-003</c:v>
                </c:pt>
                <c:pt idx="3">
                  <c:v>Maq-004</c:v>
                </c:pt>
                <c:pt idx="4">
                  <c:v>Maq-005</c:v>
                </c:pt>
                <c:pt idx="5">
                  <c:v>Maq-006</c:v>
                </c:pt>
                <c:pt idx="6">
                  <c:v>Maq-007</c:v>
                </c:pt>
                <c:pt idx="7">
                  <c:v>Maq-008</c:v>
                </c:pt>
                <c:pt idx="8">
                  <c:v>Maq-009</c:v>
                </c:pt>
                <c:pt idx="9">
                  <c:v>Maq-010</c:v>
                </c:pt>
                <c:pt idx="10">
                  <c:v>Maq-011</c:v>
                </c:pt>
                <c:pt idx="11">
                  <c:v>Maq-012</c:v>
                </c:pt>
                <c:pt idx="12">
                  <c:v>Maq-013</c:v>
                </c:pt>
                <c:pt idx="13">
                  <c:v>Maq-014</c:v>
                </c:pt>
                <c:pt idx="14">
                  <c:v>Maq-015</c:v>
                </c:pt>
                <c:pt idx="15">
                  <c:v>Maq-016</c:v>
                </c:pt>
                <c:pt idx="16">
                  <c:v>Maq-017</c:v>
                </c:pt>
                <c:pt idx="17">
                  <c:v>Maq-018</c:v>
                </c:pt>
                <c:pt idx="18">
                  <c:v>Maq-019</c:v>
                </c:pt>
                <c:pt idx="19">
                  <c:v>Maq-020</c:v>
                </c:pt>
                <c:pt idx="20">
                  <c:v>Maq-021</c:v>
                </c:pt>
                <c:pt idx="21">
                  <c:v>Maq-022</c:v>
                </c:pt>
                <c:pt idx="22">
                  <c:v>Maq-023</c:v>
                </c:pt>
                <c:pt idx="23">
                  <c:v>Maq-024</c:v>
                </c:pt>
                <c:pt idx="24">
                  <c:v>Maq-025</c:v>
                </c:pt>
                <c:pt idx="25">
                  <c:v>Maq-026</c:v>
                </c:pt>
                <c:pt idx="26">
                  <c:v>Maq-027</c:v>
                </c:pt>
                <c:pt idx="27">
                  <c:v>Maq-028</c:v>
                </c:pt>
                <c:pt idx="28">
                  <c:v>Maq-029</c:v>
                </c:pt>
                <c:pt idx="29">
                  <c:v>Maq-030</c:v>
                </c:pt>
                <c:pt idx="30">
                  <c:v>Maq-031</c:v>
                </c:pt>
                <c:pt idx="31">
                  <c:v>Maq-032</c:v>
                </c:pt>
                <c:pt idx="32">
                  <c:v>Maq-033</c:v>
                </c:pt>
                <c:pt idx="33">
                  <c:v>Maq-034</c:v>
                </c:pt>
                <c:pt idx="34">
                  <c:v>Maq-035</c:v>
                </c:pt>
                <c:pt idx="35">
                  <c:v>Maq-036</c:v>
                </c:pt>
                <c:pt idx="36">
                  <c:v>Maq-037</c:v>
                </c:pt>
                <c:pt idx="37">
                  <c:v>Maq-038</c:v>
                </c:pt>
                <c:pt idx="38">
                  <c:v>Maq-039</c:v>
                </c:pt>
                <c:pt idx="39">
                  <c:v>Maq-040</c:v>
                </c:pt>
                <c:pt idx="40">
                  <c:v>Maq-041</c:v>
                </c:pt>
                <c:pt idx="41">
                  <c:v>Maq-042</c:v>
                </c:pt>
                <c:pt idx="42">
                  <c:v>Maq-043</c:v>
                </c:pt>
                <c:pt idx="43">
                  <c:v>Maq-044</c:v>
                </c:pt>
                <c:pt idx="44">
                  <c:v>Maq-045</c:v>
                </c:pt>
                <c:pt idx="45">
                  <c:v>Maq-046</c:v>
                </c:pt>
                <c:pt idx="46">
                  <c:v>Maq-047</c:v>
                </c:pt>
                <c:pt idx="47">
                  <c:v>Maq-048</c:v>
                </c:pt>
                <c:pt idx="48">
                  <c:v>Maq-049</c:v>
                </c:pt>
                <c:pt idx="49">
                  <c:v>Maq-050</c:v>
                </c:pt>
                <c:pt idx="50">
                  <c:v>Maq-051</c:v>
                </c:pt>
                <c:pt idx="51">
                  <c:v>Maq-052</c:v>
                </c:pt>
                <c:pt idx="52">
                  <c:v>Maq-053</c:v>
                </c:pt>
                <c:pt idx="53">
                  <c:v>Maq-054</c:v>
                </c:pt>
                <c:pt idx="54">
                  <c:v>Maq-055</c:v>
                </c:pt>
                <c:pt idx="55">
                  <c:v>Maq-056</c:v>
                </c:pt>
                <c:pt idx="56">
                  <c:v>Maq-057</c:v>
                </c:pt>
                <c:pt idx="57">
                  <c:v>Maq-058</c:v>
                </c:pt>
                <c:pt idx="58">
                  <c:v>Maq-059</c:v>
                </c:pt>
                <c:pt idx="59">
                  <c:v>Maq-060</c:v>
                </c:pt>
                <c:pt idx="60">
                  <c:v>Maq-061</c:v>
                </c:pt>
                <c:pt idx="61">
                  <c:v>Maq-062</c:v>
                </c:pt>
                <c:pt idx="62">
                  <c:v>Maq-063</c:v>
                </c:pt>
                <c:pt idx="63">
                  <c:v>Maq-064</c:v>
                </c:pt>
                <c:pt idx="64">
                  <c:v>Maq-065</c:v>
                </c:pt>
                <c:pt idx="65">
                  <c:v>Maq-066</c:v>
                </c:pt>
                <c:pt idx="66">
                  <c:v>Maq-067</c:v>
                </c:pt>
                <c:pt idx="67">
                  <c:v>Maq-068</c:v>
                </c:pt>
                <c:pt idx="68">
                  <c:v>Maq-069</c:v>
                </c:pt>
                <c:pt idx="69">
                  <c:v>Maq-070</c:v>
                </c:pt>
                <c:pt idx="70">
                  <c:v>Maq-071</c:v>
                </c:pt>
                <c:pt idx="71">
                  <c:v>Maq-072</c:v>
                </c:pt>
                <c:pt idx="72">
                  <c:v>Maq-073</c:v>
                </c:pt>
                <c:pt idx="73">
                  <c:v>Maq-074</c:v>
                </c:pt>
                <c:pt idx="74">
                  <c:v>Maq-075</c:v>
                </c:pt>
                <c:pt idx="75">
                  <c:v>Maq-076</c:v>
                </c:pt>
                <c:pt idx="76">
                  <c:v>Maq-077</c:v>
                </c:pt>
                <c:pt idx="77">
                  <c:v>Maq-078</c:v>
                </c:pt>
                <c:pt idx="78">
                  <c:v>Maq-079</c:v>
                </c:pt>
                <c:pt idx="79">
                  <c:v>Maq-080</c:v>
                </c:pt>
                <c:pt idx="80">
                  <c:v>Maq-081</c:v>
                </c:pt>
                <c:pt idx="81">
                  <c:v>Maq-082</c:v>
                </c:pt>
                <c:pt idx="82">
                  <c:v>Maq-083</c:v>
                </c:pt>
                <c:pt idx="83">
                  <c:v>Maq-084</c:v>
                </c:pt>
                <c:pt idx="84">
                  <c:v>Maq-085</c:v>
                </c:pt>
                <c:pt idx="85">
                  <c:v>Maq-086</c:v>
                </c:pt>
                <c:pt idx="86">
                  <c:v>Maq-087</c:v>
                </c:pt>
                <c:pt idx="87">
                  <c:v>Maq-088</c:v>
                </c:pt>
                <c:pt idx="88">
                  <c:v>Maq-089</c:v>
                </c:pt>
                <c:pt idx="89">
                  <c:v>Maq-090</c:v>
                </c:pt>
                <c:pt idx="90">
                  <c:v>Maq-091</c:v>
                </c:pt>
                <c:pt idx="91">
                  <c:v>Maq-092</c:v>
                </c:pt>
                <c:pt idx="92">
                  <c:v>Maq-093</c:v>
                </c:pt>
                <c:pt idx="93">
                  <c:v>Maq-094</c:v>
                </c:pt>
                <c:pt idx="94">
                  <c:v>Maq-095</c:v>
                </c:pt>
                <c:pt idx="95">
                  <c:v>Maq-096</c:v>
                </c:pt>
                <c:pt idx="96">
                  <c:v>Maq-097</c:v>
                </c:pt>
                <c:pt idx="97">
                  <c:v>Maq-098</c:v>
                </c:pt>
                <c:pt idx="98">
                  <c:v>Maq-099</c:v>
                </c:pt>
                <c:pt idx="99">
                  <c:v>Maq-100</c:v>
                </c:pt>
              </c:strCache>
            </c:strRef>
          </c:cat>
          <c:val>
            <c:numRef>
              <c:f>Mantenimiento!$D$2:$D$101</c:f>
              <c:numCache>
                <c:formatCode>\$#,##0</c:formatCode>
                <c:ptCount val="100"/>
                <c:pt idx="0">
                  <c:v>245541</c:v>
                </c:pt>
                <c:pt idx="1">
                  <c:v>172057</c:v>
                </c:pt>
                <c:pt idx="2">
                  <c:v>226371</c:v>
                </c:pt>
                <c:pt idx="3">
                  <c:v>109515</c:v>
                </c:pt>
                <c:pt idx="4">
                  <c:v>239950</c:v>
                </c:pt>
                <c:pt idx="5">
                  <c:v>242985</c:v>
                </c:pt>
                <c:pt idx="6">
                  <c:v>204419</c:v>
                </c:pt>
                <c:pt idx="7">
                  <c:v>132591</c:v>
                </c:pt>
                <c:pt idx="8">
                  <c:v>54910</c:v>
                </c:pt>
                <c:pt idx="9">
                  <c:v>245574</c:v>
                </c:pt>
                <c:pt idx="10">
                  <c:v>205534</c:v>
                </c:pt>
                <c:pt idx="11">
                  <c:v>184651</c:v>
                </c:pt>
                <c:pt idx="12">
                  <c:v>55138</c:v>
                </c:pt>
                <c:pt idx="13">
                  <c:v>193487</c:v>
                </c:pt>
                <c:pt idx="14">
                  <c:v>96218</c:v>
                </c:pt>
                <c:pt idx="15">
                  <c:v>84566</c:v>
                </c:pt>
                <c:pt idx="16">
                  <c:v>220141</c:v>
                </c:pt>
                <c:pt idx="17">
                  <c:v>126803</c:v>
                </c:pt>
                <c:pt idx="18">
                  <c:v>92483</c:v>
                </c:pt>
                <c:pt idx="19">
                  <c:v>79793</c:v>
                </c:pt>
                <c:pt idx="20">
                  <c:v>79512</c:v>
                </c:pt>
                <c:pt idx="21">
                  <c:v>199378</c:v>
                </c:pt>
                <c:pt idx="22">
                  <c:v>249399</c:v>
                </c:pt>
                <c:pt idx="23">
                  <c:v>157105</c:v>
                </c:pt>
                <c:pt idx="24">
                  <c:v>53775</c:v>
                </c:pt>
                <c:pt idx="25">
                  <c:v>119272</c:v>
                </c:pt>
                <c:pt idx="26">
                  <c:v>244543</c:v>
                </c:pt>
                <c:pt idx="27">
                  <c:v>210605</c:v>
                </c:pt>
                <c:pt idx="28">
                  <c:v>171533</c:v>
                </c:pt>
                <c:pt idx="29">
                  <c:v>161106</c:v>
                </c:pt>
                <c:pt idx="30">
                  <c:v>51685</c:v>
                </c:pt>
                <c:pt idx="31">
                  <c:v>160432</c:v>
                </c:pt>
                <c:pt idx="32">
                  <c:v>63653</c:v>
                </c:pt>
                <c:pt idx="33">
                  <c:v>171725</c:v>
                </c:pt>
                <c:pt idx="34">
                  <c:v>56687</c:v>
                </c:pt>
                <c:pt idx="35">
                  <c:v>220943</c:v>
                </c:pt>
                <c:pt idx="36">
                  <c:v>208526</c:v>
                </c:pt>
                <c:pt idx="37">
                  <c:v>158040</c:v>
                </c:pt>
                <c:pt idx="38">
                  <c:v>166888</c:v>
                </c:pt>
                <c:pt idx="39">
                  <c:v>230905</c:v>
                </c:pt>
                <c:pt idx="40">
                  <c:v>224350</c:v>
                </c:pt>
                <c:pt idx="41">
                  <c:v>119105</c:v>
                </c:pt>
                <c:pt idx="42">
                  <c:v>167364</c:v>
                </c:pt>
                <c:pt idx="43">
                  <c:v>88924</c:v>
                </c:pt>
                <c:pt idx="44">
                  <c:v>217610</c:v>
                </c:pt>
                <c:pt idx="45">
                  <c:v>128752</c:v>
                </c:pt>
                <c:pt idx="46">
                  <c:v>68939</c:v>
                </c:pt>
                <c:pt idx="47">
                  <c:v>107163</c:v>
                </c:pt>
                <c:pt idx="48">
                  <c:v>238958</c:v>
                </c:pt>
                <c:pt idx="49">
                  <c:v>192683</c:v>
                </c:pt>
                <c:pt idx="50">
                  <c:v>225052</c:v>
                </c:pt>
                <c:pt idx="51">
                  <c:v>156300</c:v>
                </c:pt>
                <c:pt idx="52">
                  <c:v>188641</c:v>
                </c:pt>
                <c:pt idx="53">
                  <c:v>57863</c:v>
                </c:pt>
                <c:pt idx="54">
                  <c:v>120552</c:v>
                </c:pt>
                <c:pt idx="55">
                  <c:v>110576</c:v>
                </c:pt>
                <c:pt idx="56">
                  <c:v>69434</c:v>
                </c:pt>
                <c:pt idx="57">
                  <c:v>220704</c:v>
                </c:pt>
                <c:pt idx="58">
                  <c:v>222703</c:v>
                </c:pt>
                <c:pt idx="59">
                  <c:v>139680</c:v>
                </c:pt>
                <c:pt idx="60">
                  <c:v>108163</c:v>
                </c:pt>
                <c:pt idx="61">
                  <c:v>89386</c:v>
                </c:pt>
                <c:pt idx="62">
                  <c:v>237326</c:v>
                </c:pt>
                <c:pt idx="63">
                  <c:v>112910</c:v>
                </c:pt>
                <c:pt idx="64">
                  <c:v>78977</c:v>
                </c:pt>
                <c:pt idx="65">
                  <c:v>124845</c:v>
                </c:pt>
                <c:pt idx="66">
                  <c:v>182484</c:v>
                </c:pt>
                <c:pt idx="67">
                  <c:v>65803</c:v>
                </c:pt>
                <c:pt idx="68">
                  <c:v>52126</c:v>
                </c:pt>
                <c:pt idx="69">
                  <c:v>178723</c:v>
                </c:pt>
                <c:pt idx="70">
                  <c:v>164254</c:v>
                </c:pt>
                <c:pt idx="71">
                  <c:v>247698</c:v>
                </c:pt>
                <c:pt idx="72">
                  <c:v>228989</c:v>
                </c:pt>
                <c:pt idx="73">
                  <c:v>123337</c:v>
                </c:pt>
                <c:pt idx="74">
                  <c:v>114170</c:v>
                </c:pt>
                <c:pt idx="75">
                  <c:v>154511</c:v>
                </c:pt>
                <c:pt idx="76">
                  <c:v>50830</c:v>
                </c:pt>
                <c:pt idx="77">
                  <c:v>130412</c:v>
                </c:pt>
                <c:pt idx="78">
                  <c:v>124897</c:v>
                </c:pt>
                <c:pt idx="79">
                  <c:v>122894</c:v>
                </c:pt>
                <c:pt idx="80">
                  <c:v>232327</c:v>
                </c:pt>
                <c:pt idx="81">
                  <c:v>98287</c:v>
                </c:pt>
                <c:pt idx="82">
                  <c:v>214290</c:v>
                </c:pt>
                <c:pt idx="83">
                  <c:v>135369</c:v>
                </c:pt>
                <c:pt idx="84">
                  <c:v>244882</c:v>
                </c:pt>
                <c:pt idx="85">
                  <c:v>51700</c:v>
                </c:pt>
                <c:pt idx="86">
                  <c:v>87312</c:v>
                </c:pt>
                <c:pt idx="87">
                  <c:v>186401</c:v>
                </c:pt>
                <c:pt idx="88">
                  <c:v>174837</c:v>
                </c:pt>
                <c:pt idx="89">
                  <c:v>195430</c:v>
                </c:pt>
                <c:pt idx="90">
                  <c:v>112993</c:v>
                </c:pt>
                <c:pt idx="91">
                  <c:v>67032</c:v>
                </c:pt>
                <c:pt idx="92">
                  <c:v>190321</c:v>
                </c:pt>
                <c:pt idx="93">
                  <c:v>173441</c:v>
                </c:pt>
                <c:pt idx="94">
                  <c:v>65918</c:v>
                </c:pt>
                <c:pt idx="95">
                  <c:v>137416</c:v>
                </c:pt>
                <c:pt idx="96">
                  <c:v>156993</c:v>
                </c:pt>
                <c:pt idx="97">
                  <c:v>210838</c:v>
                </c:pt>
                <c:pt idx="98">
                  <c:v>96523</c:v>
                </c:pt>
                <c:pt idx="99">
                  <c:v>158753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F-446F-B749-1B07B781F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10001"/>
        <c:axId val="50010002"/>
      </c:barChart>
      <c:cat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ID Maquinaria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50010002"/>
        <c:crosses val="autoZero"/>
        <c:auto val="1"/>
        <c:lblAlgn val="ctr"/>
        <c:lblOffset val="100"/>
        <c:noMultiLvlLbl val="0"/>
      </c:cat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Costo ($)</a:t>
                </a:r>
              </a:p>
            </c:rich>
          </c:tx>
          <c:layout/>
          <c:overlay val="0"/>
        </c:title>
        <c:numFmt formatCode="\$#,##0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Eficiencia por Maquinaria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Eficiencia (%)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Mantenimiento!$A$2:$A$101</c:f>
              <c:strCache>
                <c:ptCount val="100"/>
                <c:pt idx="0">
                  <c:v>Maq-001</c:v>
                </c:pt>
                <c:pt idx="1">
                  <c:v>Maq-002</c:v>
                </c:pt>
                <c:pt idx="2">
                  <c:v>Maq-003</c:v>
                </c:pt>
                <c:pt idx="3">
                  <c:v>Maq-004</c:v>
                </c:pt>
                <c:pt idx="4">
                  <c:v>Maq-005</c:v>
                </c:pt>
                <c:pt idx="5">
                  <c:v>Maq-006</c:v>
                </c:pt>
                <c:pt idx="6">
                  <c:v>Maq-007</c:v>
                </c:pt>
                <c:pt idx="7">
                  <c:v>Maq-008</c:v>
                </c:pt>
                <c:pt idx="8">
                  <c:v>Maq-009</c:v>
                </c:pt>
                <c:pt idx="9">
                  <c:v>Maq-010</c:v>
                </c:pt>
                <c:pt idx="10">
                  <c:v>Maq-011</c:v>
                </c:pt>
                <c:pt idx="11">
                  <c:v>Maq-012</c:v>
                </c:pt>
                <c:pt idx="12">
                  <c:v>Maq-013</c:v>
                </c:pt>
                <c:pt idx="13">
                  <c:v>Maq-014</c:v>
                </c:pt>
                <c:pt idx="14">
                  <c:v>Maq-015</c:v>
                </c:pt>
                <c:pt idx="15">
                  <c:v>Maq-016</c:v>
                </c:pt>
                <c:pt idx="16">
                  <c:v>Maq-017</c:v>
                </c:pt>
                <c:pt idx="17">
                  <c:v>Maq-018</c:v>
                </c:pt>
                <c:pt idx="18">
                  <c:v>Maq-019</c:v>
                </c:pt>
                <c:pt idx="19">
                  <c:v>Maq-020</c:v>
                </c:pt>
                <c:pt idx="20">
                  <c:v>Maq-021</c:v>
                </c:pt>
                <c:pt idx="21">
                  <c:v>Maq-022</c:v>
                </c:pt>
                <c:pt idx="22">
                  <c:v>Maq-023</c:v>
                </c:pt>
                <c:pt idx="23">
                  <c:v>Maq-024</c:v>
                </c:pt>
                <c:pt idx="24">
                  <c:v>Maq-025</c:v>
                </c:pt>
                <c:pt idx="25">
                  <c:v>Maq-026</c:v>
                </c:pt>
                <c:pt idx="26">
                  <c:v>Maq-027</c:v>
                </c:pt>
                <c:pt idx="27">
                  <c:v>Maq-028</c:v>
                </c:pt>
                <c:pt idx="28">
                  <c:v>Maq-029</c:v>
                </c:pt>
                <c:pt idx="29">
                  <c:v>Maq-030</c:v>
                </c:pt>
                <c:pt idx="30">
                  <c:v>Maq-031</c:v>
                </c:pt>
                <c:pt idx="31">
                  <c:v>Maq-032</c:v>
                </c:pt>
                <c:pt idx="32">
                  <c:v>Maq-033</c:v>
                </c:pt>
                <c:pt idx="33">
                  <c:v>Maq-034</c:v>
                </c:pt>
                <c:pt idx="34">
                  <c:v>Maq-035</c:v>
                </c:pt>
                <c:pt idx="35">
                  <c:v>Maq-036</c:v>
                </c:pt>
                <c:pt idx="36">
                  <c:v>Maq-037</c:v>
                </c:pt>
                <c:pt idx="37">
                  <c:v>Maq-038</c:v>
                </c:pt>
                <c:pt idx="38">
                  <c:v>Maq-039</c:v>
                </c:pt>
                <c:pt idx="39">
                  <c:v>Maq-040</c:v>
                </c:pt>
                <c:pt idx="40">
                  <c:v>Maq-041</c:v>
                </c:pt>
                <c:pt idx="41">
                  <c:v>Maq-042</c:v>
                </c:pt>
                <c:pt idx="42">
                  <c:v>Maq-043</c:v>
                </c:pt>
                <c:pt idx="43">
                  <c:v>Maq-044</c:v>
                </c:pt>
                <c:pt idx="44">
                  <c:v>Maq-045</c:v>
                </c:pt>
                <c:pt idx="45">
                  <c:v>Maq-046</c:v>
                </c:pt>
                <c:pt idx="46">
                  <c:v>Maq-047</c:v>
                </c:pt>
                <c:pt idx="47">
                  <c:v>Maq-048</c:v>
                </c:pt>
                <c:pt idx="48">
                  <c:v>Maq-049</c:v>
                </c:pt>
                <c:pt idx="49">
                  <c:v>Maq-050</c:v>
                </c:pt>
                <c:pt idx="50">
                  <c:v>Maq-051</c:v>
                </c:pt>
                <c:pt idx="51">
                  <c:v>Maq-052</c:v>
                </c:pt>
                <c:pt idx="52">
                  <c:v>Maq-053</c:v>
                </c:pt>
                <c:pt idx="53">
                  <c:v>Maq-054</c:v>
                </c:pt>
                <c:pt idx="54">
                  <c:v>Maq-055</c:v>
                </c:pt>
                <c:pt idx="55">
                  <c:v>Maq-056</c:v>
                </c:pt>
                <c:pt idx="56">
                  <c:v>Maq-057</c:v>
                </c:pt>
                <c:pt idx="57">
                  <c:v>Maq-058</c:v>
                </c:pt>
                <c:pt idx="58">
                  <c:v>Maq-059</c:v>
                </c:pt>
                <c:pt idx="59">
                  <c:v>Maq-060</c:v>
                </c:pt>
                <c:pt idx="60">
                  <c:v>Maq-061</c:v>
                </c:pt>
                <c:pt idx="61">
                  <c:v>Maq-062</c:v>
                </c:pt>
                <c:pt idx="62">
                  <c:v>Maq-063</c:v>
                </c:pt>
                <c:pt idx="63">
                  <c:v>Maq-064</c:v>
                </c:pt>
                <c:pt idx="64">
                  <c:v>Maq-065</c:v>
                </c:pt>
                <c:pt idx="65">
                  <c:v>Maq-066</c:v>
                </c:pt>
                <c:pt idx="66">
                  <c:v>Maq-067</c:v>
                </c:pt>
                <c:pt idx="67">
                  <c:v>Maq-068</c:v>
                </c:pt>
                <c:pt idx="68">
                  <c:v>Maq-069</c:v>
                </c:pt>
                <c:pt idx="69">
                  <c:v>Maq-070</c:v>
                </c:pt>
                <c:pt idx="70">
                  <c:v>Maq-071</c:v>
                </c:pt>
                <c:pt idx="71">
                  <c:v>Maq-072</c:v>
                </c:pt>
                <c:pt idx="72">
                  <c:v>Maq-073</c:v>
                </c:pt>
                <c:pt idx="73">
                  <c:v>Maq-074</c:v>
                </c:pt>
                <c:pt idx="74">
                  <c:v>Maq-075</c:v>
                </c:pt>
                <c:pt idx="75">
                  <c:v>Maq-076</c:v>
                </c:pt>
                <c:pt idx="76">
                  <c:v>Maq-077</c:v>
                </c:pt>
                <c:pt idx="77">
                  <c:v>Maq-078</c:v>
                </c:pt>
                <c:pt idx="78">
                  <c:v>Maq-079</c:v>
                </c:pt>
                <c:pt idx="79">
                  <c:v>Maq-080</c:v>
                </c:pt>
                <c:pt idx="80">
                  <c:v>Maq-081</c:v>
                </c:pt>
                <c:pt idx="81">
                  <c:v>Maq-082</c:v>
                </c:pt>
                <c:pt idx="82">
                  <c:v>Maq-083</c:v>
                </c:pt>
                <c:pt idx="83">
                  <c:v>Maq-084</c:v>
                </c:pt>
                <c:pt idx="84">
                  <c:v>Maq-085</c:v>
                </c:pt>
                <c:pt idx="85">
                  <c:v>Maq-086</c:v>
                </c:pt>
                <c:pt idx="86">
                  <c:v>Maq-087</c:v>
                </c:pt>
                <c:pt idx="87">
                  <c:v>Maq-088</c:v>
                </c:pt>
                <c:pt idx="88">
                  <c:v>Maq-089</c:v>
                </c:pt>
                <c:pt idx="89">
                  <c:v>Maq-090</c:v>
                </c:pt>
                <c:pt idx="90">
                  <c:v>Maq-091</c:v>
                </c:pt>
                <c:pt idx="91">
                  <c:v>Maq-092</c:v>
                </c:pt>
                <c:pt idx="92">
                  <c:v>Maq-093</c:v>
                </c:pt>
                <c:pt idx="93">
                  <c:v>Maq-094</c:v>
                </c:pt>
                <c:pt idx="94">
                  <c:v>Maq-095</c:v>
                </c:pt>
                <c:pt idx="95">
                  <c:v>Maq-096</c:v>
                </c:pt>
                <c:pt idx="96">
                  <c:v>Maq-097</c:v>
                </c:pt>
                <c:pt idx="97">
                  <c:v>Maq-098</c:v>
                </c:pt>
                <c:pt idx="98">
                  <c:v>Maq-099</c:v>
                </c:pt>
                <c:pt idx="99">
                  <c:v>Maq-100</c:v>
                </c:pt>
              </c:strCache>
            </c:strRef>
          </c:cat>
          <c:val>
            <c:numRef>
              <c:f>Mantenimiento!$F$2:$F$101</c:f>
              <c:numCache>
                <c:formatCode>0.00%</c:formatCode>
                <c:ptCount val="100"/>
                <c:pt idx="0">
                  <c:v>0.95</c:v>
                </c:pt>
                <c:pt idx="1">
                  <c:v>0.71</c:v>
                </c:pt>
                <c:pt idx="2">
                  <c:v>0.79</c:v>
                </c:pt>
                <c:pt idx="3">
                  <c:v>0.93</c:v>
                </c:pt>
                <c:pt idx="4">
                  <c:v>0.86</c:v>
                </c:pt>
                <c:pt idx="5">
                  <c:v>0.73</c:v>
                </c:pt>
                <c:pt idx="6">
                  <c:v>0.76</c:v>
                </c:pt>
                <c:pt idx="7">
                  <c:v>0.78</c:v>
                </c:pt>
                <c:pt idx="8">
                  <c:v>0.83</c:v>
                </c:pt>
                <c:pt idx="9">
                  <c:v>0.86</c:v>
                </c:pt>
                <c:pt idx="10">
                  <c:v>0.92</c:v>
                </c:pt>
                <c:pt idx="11">
                  <c:v>0.95</c:v>
                </c:pt>
                <c:pt idx="12">
                  <c:v>0.92</c:v>
                </c:pt>
                <c:pt idx="13">
                  <c:v>0.82</c:v>
                </c:pt>
                <c:pt idx="14">
                  <c:v>0.85</c:v>
                </c:pt>
                <c:pt idx="15">
                  <c:v>0.77</c:v>
                </c:pt>
                <c:pt idx="16">
                  <c:v>0.71</c:v>
                </c:pt>
                <c:pt idx="17">
                  <c:v>0.75</c:v>
                </c:pt>
                <c:pt idx="18">
                  <c:v>0.77</c:v>
                </c:pt>
                <c:pt idx="19">
                  <c:v>0.71</c:v>
                </c:pt>
                <c:pt idx="20">
                  <c:v>1</c:v>
                </c:pt>
                <c:pt idx="21">
                  <c:v>0.86</c:v>
                </c:pt>
                <c:pt idx="22">
                  <c:v>0.92</c:v>
                </c:pt>
                <c:pt idx="23">
                  <c:v>0.72</c:v>
                </c:pt>
                <c:pt idx="24">
                  <c:v>0.73</c:v>
                </c:pt>
                <c:pt idx="25">
                  <c:v>0.81</c:v>
                </c:pt>
                <c:pt idx="26">
                  <c:v>0.87</c:v>
                </c:pt>
                <c:pt idx="27">
                  <c:v>1</c:v>
                </c:pt>
                <c:pt idx="28">
                  <c:v>0.95</c:v>
                </c:pt>
                <c:pt idx="29">
                  <c:v>0.96</c:v>
                </c:pt>
                <c:pt idx="30">
                  <c:v>0.79</c:v>
                </c:pt>
                <c:pt idx="31">
                  <c:v>0.87</c:v>
                </c:pt>
                <c:pt idx="32">
                  <c:v>0.99</c:v>
                </c:pt>
                <c:pt idx="33">
                  <c:v>0.95</c:v>
                </c:pt>
                <c:pt idx="34">
                  <c:v>0.9</c:v>
                </c:pt>
                <c:pt idx="35">
                  <c:v>0.99</c:v>
                </c:pt>
                <c:pt idx="36">
                  <c:v>0.78</c:v>
                </c:pt>
                <c:pt idx="37">
                  <c:v>0.97</c:v>
                </c:pt>
                <c:pt idx="38">
                  <c:v>0.93</c:v>
                </c:pt>
                <c:pt idx="39">
                  <c:v>0.92</c:v>
                </c:pt>
                <c:pt idx="40">
                  <c:v>0.96</c:v>
                </c:pt>
                <c:pt idx="41">
                  <c:v>0.93</c:v>
                </c:pt>
                <c:pt idx="42">
                  <c:v>0.86</c:v>
                </c:pt>
                <c:pt idx="43">
                  <c:v>0.91</c:v>
                </c:pt>
                <c:pt idx="44">
                  <c:v>0.76</c:v>
                </c:pt>
                <c:pt idx="45">
                  <c:v>0.96</c:v>
                </c:pt>
                <c:pt idx="46">
                  <c:v>0.88</c:v>
                </c:pt>
                <c:pt idx="47">
                  <c:v>0.99</c:v>
                </c:pt>
                <c:pt idx="48">
                  <c:v>0.85</c:v>
                </c:pt>
                <c:pt idx="49">
                  <c:v>0.75</c:v>
                </c:pt>
                <c:pt idx="50">
                  <c:v>0.71</c:v>
                </c:pt>
                <c:pt idx="51">
                  <c:v>0.79</c:v>
                </c:pt>
                <c:pt idx="52">
                  <c:v>0.83</c:v>
                </c:pt>
                <c:pt idx="53">
                  <c:v>0.94</c:v>
                </c:pt>
                <c:pt idx="54">
                  <c:v>0.77</c:v>
                </c:pt>
                <c:pt idx="55">
                  <c:v>0.85</c:v>
                </c:pt>
                <c:pt idx="56">
                  <c:v>0.78</c:v>
                </c:pt>
                <c:pt idx="57">
                  <c:v>0.9</c:v>
                </c:pt>
                <c:pt idx="58">
                  <c:v>0.89</c:v>
                </c:pt>
                <c:pt idx="59">
                  <c:v>0.71</c:v>
                </c:pt>
                <c:pt idx="60">
                  <c:v>0.72</c:v>
                </c:pt>
                <c:pt idx="61">
                  <c:v>0.86</c:v>
                </c:pt>
                <c:pt idx="62">
                  <c:v>0.79</c:v>
                </c:pt>
                <c:pt idx="63">
                  <c:v>0.73</c:v>
                </c:pt>
                <c:pt idx="64">
                  <c:v>0.96</c:v>
                </c:pt>
                <c:pt idx="65">
                  <c:v>0.97</c:v>
                </c:pt>
                <c:pt idx="66">
                  <c:v>0.81</c:v>
                </c:pt>
                <c:pt idx="67">
                  <c:v>0.9</c:v>
                </c:pt>
                <c:pt idx="68">
                  <c:v>0.85</c:v>
                </c:pt>
                <c:pt idx="69">
                  <c:v>0.85</c:v>
                </c:pt>
                <c:pt idx="70">
                  <c:v>0.78</c:v>
                </c:pt>
                <c:pt idx="71">
                  <c:v>0.99</c:v>
                </c:pt>
                <c:pt idx="72">
                  <c:v>0.93</c:v>
                </c:pt>
                <c:pt idx="73">
                  <c:v>0.81</c:v>
                </c:pt>
                <c:pt idx="74">
                  <c:v>0.84</c:v>
                </c:pt>
                <c:pt idx="75">
                  <c:v>0.98</c:v>
                </c:pt>
                <c:pt idx="76">
                  <c:v>0.81</c:v>
                </c:pt>
                <c:pt idx="77">
                  <c:v>0.74</c:v>
                </c:pt>
                <c:pt idx="78">
                  <c:v>0.86</c:v>
                </c:pt>
                <c:pt idx="79">
                  <c:v>0.91</c:v>
                </c:pt>
                <c:pt idx="80">
                  <c:v>0.73</c:v>
                </c:pt>
                <c:pt idx="81">
                  <c:v>0.84</c:v>
                </c:pt>
                <c:pt idx="82">
                  <c:v>0.73</c:v>
                </c:pt>
                <c:pt idx="83">
                  <c:v>0.9</c:v>
                </c:pt>
                <c:pt idx="84">
                  <c:v>0.81</c:v>
                </c:pt>
                <c:pt idx="85">
                  <c:v>0.92</c:v>
                </c:pt>
                <c:pt idx="86">
                  <c:v>0.99</c:v>
                </c:pt>
                <c:pt idx="87">
                  <c:v>0.74</c:v>
                </c:pt>
                <c:pt idx="88">
                  <c:v>0.79</c:v>
                </c:pt>
                <c:pt idx="89">
                  <c:v>0.77</c:v>
                </c:pt>
                <c:pt idx="90">
                  <c:v>0.91</c:v>
                </c:pt>
                <c:pt idx="91">
                  <c:v>0.81</c:v>
                </c:pt>
                <c:pt idx="92">
                  <c:v>0.94</c:v>
                </c:pt>
                <c:pt idx="93">
                  <c:v>0.95</c:v>
                </c:pt>
                <c:pt idx="94">
                  <c:v>0.76</c:v>
                </c:pt>
                <c:pt idx="95">
                  <c:v>0.85</c:v>
                </c:pt>
                <c:pt idx="96">
                  <c:v>0.78</c:v>
                </c:pt>
                <c:pt idx="97">
                  <c:v>0.77</c:v>
                </c:pt>
                <c:pt idx="98">
                  <c:v>0.93</c:v>
                </c:pt>
                <c:pt idx="99">
                  <c:v>0.89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F3-4B7D-B1E2-D7E7B5683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20001"/>
        <c:axId val="50020002"/>
      </c:lineChart>
      <c:catAx>
        <c:axId val="5002000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ID Maquinaria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0020002"/>
        <c:crosses val="autoZero"/>
        <c:auto val="1"/>
        <c:lblAlgn val="ctr"/>
        <c:lblOffset val="100"/>
        <c:noMultiLvlLbl val="0"/>
      </c:catAx>
      <c:valAx>
        <c:axId val="5002000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Eficiencia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002000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361950</xdr:colOff>
      <xdr:row>5</xdr:row>
      <xdr:rowOff>85725</xdr:rowOff>
    </xdr:from>
    <xdr:to>
      <xdr:col>18</xdr:col>
      <xdr:colOff>47625</xdr:colOff>
      <xdr:row>19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333375</xdr:colOff>
      <xdr:row>20</xdr:row>
      <xdr:rowOff>171450</xdr:rowOff>
    </xdr:from>
    <xdr:to>
      <xdr:col>18</xdr:col>
      <xdr:colOff>19050</xdr:colOff>
      <xdr:row>35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B13" sqref="B13"/>
    </sheetView>
  </sheetViews>
  <sheetFormatPr baseColWidth="10" defaultColWidth="9.140625" defaultRowHeight="15" x14ac:dyDescent="0.25"/>
  <cols>
    <col min="3" max="3" width="14.42578125" customWidth="1"/>
  </cols>
  <sheetData>
    <row r="1" spans="1:12" x14ac:dyDescent="0.25">
      <c r="A1" s="14" t="s">
        <v>0</v>
      </c>
      <c r="B1" s="14"/>
      <c r="C1" s="14"/>
      <c r="D1" s="14"/>
      <c r="E1" s="14"/>
      <c r="F1" s="14"/>
    </row>
    <row r="3" spans="1:12" x14ac:dyDescent="0.25">
      <c r="A3" s="14" t="s">
        <v>129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x14ac:dyDescent="0.25">
      <c r="A4" s="14" t="s">
        <v>1</v>
      </c>
      <c r="B4" s="14"/>
      <c r="C4" s="14"/>
      <c r="D4" s="14"/>
    </row>
    <row r="5" spans="1:12" x14ac:dyDescent="0.25">
      <c r="A5" s="14" t="s">
        <v>2</v>
      </c>
      <c r="B5" s="14"/>
      <c r="C5" s="14"/>
    </row>
    <row r="6" spans="1:12" x14ac:dyDescent="0.25">
      <c r="A6" s="14" t="s">
        <v>3</v>
      </c>
      <c r="B6" s="14"/>
    </row>
    <row r="7" spans="1:12" x14ac:dyDescent="0.25">
      <c r="A7" s="14" t="s">
        <v>130</v>
      </c>
      <c r="B7" s="14"/>
      <c r="C7" s="14"/>
    </row>
    <row r="8" spans="1:12" x14ac:dyDescent="0.25">
      <c r="A8" s="14" t="s">
        <v>4</v>
      </c>
      <c r="B8" s="14"/>
      <c r="C8" s="14"/>
    </row>
    <row r="9" spans="1:12" x14ac:dyDescent="0.25">
      <c r="A9" s="14" t="s">
        <v>5</v>
      </c>
      <c r="B9" s="14"/>
      <c r="C9" s="14"/>
    </row>
    <row r="10" spans="1:12" x14ac:dyDescent="0.25">
      <c r="A10" s="14" t="s">
        <v>6</v>
      </c>
      <c r="B10" s="14"/>
      <c r="C10" s="14"/>
    </row>
  </sheetData>
  <mergeCells count="9">
    <mergeCell ref="A1:F1"/>
    <mergeCell ref="A3:L3"/>
    <mergeCell ref="A4:D4"/>
    <mergeCell ref="A5:C5"/>
    <mergeCell ref="A6:B6"/>
    <mergeCell ref="A7:C7"/>
    <mergeCell ref="A8:C8"/>
    <mergeCell ref="A9:C9"/>
    <mergeCell ref="A10:C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2"/>
  <sheetViews>
    <sheetView topLeftCell="G1" workbookViewId="0">
      <selection activeCell="L7" sqref="L7"/>
    </sheetView>
  </sheetViews>
  <sheetFormatPr baseColWidth="10" defaultColWidth="9.140625" defaultRowHeight="15" x14ac:dyDescent="0.25"/>
  <cols>
    <col min="1" max="1" width="11.28515625" customWidth="1"/>
    <col min="2" max="2" width="12.5703125" customWidth="1"/>
    <col min="3" max="3" width="22" customWidth="1"/>
    <col min="4" max="4" width="14" customWidth="1"/>
    <col min="5" max="5" width="18.28515625" customWidth="1"/>
    <col min="6" max="6" width="15" customWidth="1"/>
    <col min="7" max="7" width="21.85546875" customWidth="1"/>
    <col min="8" max="8" width="19.5703125" customWidth="1"/>
    <col min="9" max="9" width="11.7109375" customWidth="1"/>
    <col min="10" max="10" width="11" customWidth="1"/>
    <col min="11" max="11" width="12.28515625" customWidth="1"/>
    <col min="14" max="14" width="18.42578125" customWidth="1"/>
  </cols>
  <sheetData>
    <row r="1" spans="1:15" ht="16.5" thickTop="1" thickBot="1" x14ac:dyDescent="0.3">
      <c r="A1" s="1" t="s">
        <v>7</v>
      </c>
      <c r="B1" s="1" t="s">
        <v>8</v>
      </c>
      <c r="C1" s="1" t="s">
        <v>9</v>
      </c>
      <c r="D1" s="1" t="s">
        <v>10</v>
      </c>
      <c r="E1" s="1" t="s">
        <v>11</v>
      </c>
      <c r="F1" s="1" t="s">
        <v>12</v>
      </c>
      <c r="G1" s="1" t="s">
        <v>13</v>
      </c>
      <c r="H1" s="1" t="s">
        <v>14</v>
      </c>
      <c r="I1" s="1" t="s">
        <v>15</v>
      </c>
      <c r="J1" s="1" t="s">
        <v>128</v>
      </c>
      <c r="K1" s="10" t="s">
        <v>127</v>
      </c>
      <c r="L1" s="1" t="s">
        <v>122</v>
      </c>
      <c r="M1" s="1"/>
      <c r="N1" s="11" t="s">
        <v>123</v>
      </c>
    </row>
    <row r="2" spans="1:15" ht="16.5" thickTop="1" thickBot="1" x14ac:dyDescent="0.3">
      <c r="A2" s="2" t="s">
        <v>16</v>
      </c>
      <c r="B2" s="5" t="s">
        <v>17</v>
      </c>
      <c r="C2" s="6">
        <v>45299</v>
      </c>
      <c r="D2" s="7">
        <v>245541</v>
      </c>
      <c r="E2" s="5">
        <v>877</v>
      </c>
      <c r="F2" s="8">
        <v>0.95</v>
      </c>
      <c r="G2" s="5" t="s">
        <v>18</v>
      </c>
      <c r="H2" s="7">
        <f t="shared" ref="H2:H33" si="0">D2*0.9</f>
        <v>220986.9</v>
      </c>
      <c r="I2" s="7">
        <f t="shared" ref="I2:I65" si="1">D2*1.15</f>
        <v>282372.14999999997</v>
      </c>
      <c r="J2" s="5" t="e">
        <f t="shared" ref="J2:J33" ca="1" si="2">SI(F2&gt;0.9,"Alta","Media/Baja")</f>
        <v>#NAME?</v>
      </c>
      <c r="K2" s="5" t="e">
        <f t="shared" ref="K2:K33" ca="1" si="3">SI(F2&gt;=L$2,"Óptima","Revisar")</f>
        <v>#NAME?</v>
      </c>
      <c r="L2" s="12">
        <v>0.85</v>
      </c>
      <c r="M2" s="13"/>
      <c r="N2" s="3" t="s">
        <v>124</v>
      </c>
      <c r="O2" s="4">
        <f>AVERAGE(D2:D101)</f>
        <v>150975.9</v>
      </c>
    </row>
    <row r="3" spans="1:15" ht="16.5" thickTop="1" thickBot="1" x14ac:dyDescent="0.3">
      <c r="A3" s="2" t="s">
        <v>19</v>
      </c>
      <c r="B3" s="5" t="s">
        <v>17</v>
      </c>
      <c r="C3" s="6">
        <v>45306</v>
      </c>
      <c r="D3" s="7">
        <v>172057</v>
      </c>
      <c r="E3" s="5">
        <v>365</v>
      </c>
      <c r="F3" s="8">
        <v>0.71</v>
      </c>
      <c r="G3" s="5" t="s">
        <v>20</v>
      </c>
      <c r="H3" s="7">
        <f t="shared" si="0"/>
        <v>154851.30000000002</v>
      </c>
      <c r="I3" s="7">
        <f t="shared" si="1"/>
        <v>197865.55</v>
      </c>
      <c r="J3" s="5" t="e">
        <f t="shared" ca="1" si="2"/>
        <v>#NAME?</v>
      </c>
      <c r="K3" s="5" t="e">
        <f t="shared" ca="1" si="3"/>
        <v>#NAME?</v>
      </c>
      <c r="N3" s="3" t="s">
        <v>125</v>
      </c>
      <c r="O3" s="4">
        <f>MIN(D2:D101)</f>
        <v>50830</v>
      </c>
    </row>
    <row r="4" spans="1:15" ht="16.5" thickTop="1" thickBot="1" x14ac:dyDescent="0.3">
      <c r="A4" s="2" t="s">
        <v>21</v>
      </c>
      <c r="B4" s="5" t="s">
        <v>22</v>
      </c>
      <c r="C4" s="6">
        <v>45313</v>
      </c>
      <c r="D4" s="7">
        <v>226371</v>
      </c>
      <c r="E4" s="5">
        <v>429</v>
      </c>
      <c r="F4" s="8">
        <v>0.79</v>
      </c>
      <c r="G4" s="5" t="s">
        <v>20</v>
      </c>
      <c r="H4" s="7">
        <f t="shared" si="0"/>
        <v>203733.9</v>
      </c>
      <c r="I4" s="7">
        <f t="shared" si="1"/>
        <v>260326.65</v>
      </c>
      <c r="J4" s="5" t="e">
        <f t="shared" ca="1" si="2"/>
        <v>#NAME?</v>
      </c>
      <c r="K4" s="5" t="e">
        <f t="shared" ca="1" si="3"/>
        <v>#NAME?</v>
      </c>
      <c r="N4" s="3" t="s">
        <v>126</v>
      </c>
      <c r="O4" s="4">
        <f>MAX(D2:D101)</f>
        <v>249399</v>
      </c>
    </row>
    <row r="5" spans="1:15" ht="16.5" thickTop="1" thickBot="1" x14ac:dyDescent="0.3">
      <c r="A5" s="2" t="s">
        <v>23</v>
      </c>
      <c r="B5" s="5" t="s">
        <v>24</v>
      </c>
      <c r="C5" s="6">
        <v>45320</v>
      </c>
      <c r="D5" s="7">
        <v>109515</v>
      </c>
      <c r="E5" s="5">
        <v>488</v>
      </c>
      <c r="F5" s="8">
        <v>0.93</v>
      </c>
      <c r="G5" s="5" t="s">
        <v>18</v>
      </c>
      <c r="H5" s="7">
        <f t="shared" si="0"/>
        <v>98563.5</v>
      </c>
      <c r="I5" s="7">
        <f t="shared" si="1"/>
        <v>125942.24999999999</v>
      </c>
      <c r="J5" s="5" t="e">
        <f t="shared" ca="1" si="2"/>
        <v>#NAME?</v>
      </c>
      <c r="K5" s="5" t="e">
        <f t="shared" ca="1" si="3"/>
        <v>#NAME?</v>
      </c>
    </row>
    <row r="6" spans="1:15" ht="16.5" thickTop="1" thickBot="1" x14ac:dyDescent="0.3">
      <c r="A6" s="2" t="s">
        <v>25</v>
      </c>
      <c r="B6" s="5" t="s">
        <v>17</v>
      </c>
      <c r="C6" s="6">
        <v>45327</v>
      </c>
      <c r="D6" s="7">
        <v>239950</v>
      </c>
      <c r="E6" s="5">
        <v>650</v>
      </c>
      <c r="F6" s="8">
        <v>0.86</v>
      </c>
      <c r="G6" s="5" t="s">
        <v>18</v>
      </c>
      <c r="H6" s="7">
        <f t="shared" si="0"/>
        <v>215955</v>
      </c>
      <c r="I6" s="7">
        <f t="shared" si="1"/>
        <v>275942.5</v>
      </c>
      <c r="J6" s="5" t="e">
        <f t="shared" ca="1" si="2"/>
        <v>#NAME?</v>
      </c>
      <c r="K6" s="5" t="e">
        <f t="shared" ca="1" si="3"/>
        <v>#NAME?</v>
      </c>
    </row>
    <row r="7" spans="1:15" ht="16.5" thickTop="1" thickBot="1" x14ac:dyDescent="0.3">
      <c r="A7" s="2" t="s">
        <v>26</v>
      </c>
      <c r="B7" s="5" t="s">
        <v>24</v>
      </c>
      <c r="C7" s="6">
        <v>45334</v>
      </c>
      <c r="D7" s="7">
        <v>242985</v>
      </c>
      <c r="E7" s="5">
        <v>980</v>
      </c>
      <c r="F7" s="8">
        <v>0.73</v>
      </c>
      <c r="G7" s="5" t="s">
        <v>20</v>
      </c>
      <c r="H7" s="7">
        <f t="shared" si="0"/>
        <v>218686.5</v>
      </c>
      <c r="I7" s="7">
        <f t="shared" si="1"/>
        <v>279432.75</v>
      </c>
      <c r="J7" s="5" t="e">
        <f t="shared" ca="1" si="2"/>
        <v>#NAME?</v>
      </c>
      <c r="K7" s="5" t="e">
        <f t="shared" ca="1" si="3"/>
        <v>#NAME?</v>
      </c>
    </row>
    <row r="8" spans="1:15" ht="16.5" thickTop="1" thickBot="1" x14ac:dyDescent="0.3">
      <c r="A8" s="2" t="s">
        <v>27</v>
      </c>
      <c r="B8" s="5" t="s">
        <v>22</v>
      </c>
      <c r="C8" s="6">
        <v>45341</v>
      </c>
      <c r="D8" s="7">
        <v>204419</v>
      </c>
      <c r="E8" s="5">
        <v>633</v>
      </c>
      <c r="F8" s="8">
        <v>0.76</v>
      </c>
      <c r="G8" s="5" t="s">
        <v>20</v>
      </c>
      <c r="H8" s="7">
        <f t="shared" si="0"/>
        <v>183977.1</v>
      </c>
      <c r="I8" s="7">
        <f t="shared" si="1"/>
        <v>235081.84999999998</v>
      </c>
      <c r="J8" s="5" t="e">
        <f t="shared" ca="1" si="2"/>
        <v>#NAME?</v>
      </c>
      <c r="K8" s="5" t="e">
        <f t="shared" ca="1" si="3"/>
        <v>#NAME?</v>
      </c>
    </row>
    <row r="9" spans="1:15" ht="16.5" thickTop="1" thickBot="1" x14ac:dyDescent="0.3">
      <c r="A9" s="2" t="s">
        <v>28</v>
      </c>
      <c r="B9" s="5" t="s">
        <v>22</v>
      </c>
      <c r="C9" s="6">
        <v>45348</v>
      </c>
      <c r="D9" s="7">
        <v>132591</v>
      </c>
      <c r="E9" s="5">
        <v>153</v>
      </c>
      <c r="F9" s="8">
        <v>0.78</v>
      </c>
      <c r="G9" s="5" t="s">
        <v>20</v>
      </c>
      <c r="H9" s="7">
        <f t="shared" si="0"/>
        <v>119331.90000000001</v>
      </c>
      <c r="I9" s="7">
        <f t="shared" si="1"/>
        <v>152479.65</v>
      </c>
      <c r="J9" s="5" t="e">
        <f t="shared" ca="1" si="2"/>
        <v>#NAME?</v>
      </c>
      <c r="K9" s="5" t="e">
        <f t="shared" ca="1" si="3"/>
        <v>#NAME?</v>
      </c>
    </row>
    <row r="10" spans="1:15" ht="16.5" thickTop="1" thickBot="1" x14ac:dyDescent="0.3">
      <c r="A10" s="2" t="s">
        <v>29</v>
      </c>
      <c r="B10" s="5" t="s">
        <v>17</v>
      </c>
      <c r="C10" s="6">
        <v>45355</v>
      </c>
      <c r="D10" s="7">
        <v>54910</v>
      </c>
      <c r="E10" s="5">
        <v>299</v>
      </c>
      <c r="F10" s="8">
        <v>0.83</v>
      </c>
      <c r="G10" s="5" t="s">
        <v>18</v>
      </c>
      <c r="H10" s="7">
        <f t="shared" si="0"/>
        <v>49419</v>
      </c>
      <c r="I10" s="7">
        <f t="shared" si="1"/>
        <v>63146.499999999993</v>
      </c>
      <c r="J10" s="5" t="e">
        <f t="shared" ca="1" si="2"/>
        <v>#NAME?</v>
      </c>
      <c r="K10" s="5" t="e">
        <f t="shared" ca="1" si="3"/>
        <v>#NAME?</v>
      </c>
    </row>
    <row r="11" spans="1:15" ht="16.5" thickTop="1" thickBot="1" x14ac:dyDescent="0.3">
      <c r="A11" s="2" t="s">
        <v>30</v>
      </c>
      <c r="B11" s="5" t="s">
        <v>17</v>
      </c>
      <c r="C11" s="6">
        <v>45362</v>
      </c>
      <c r="D11" s="7">
        <v>245574</v>
      </c>
      <c r="E11" s="5">
        <v>171</v>
      </c>
      <c r="F11" s="8">
        <v>0.86</v>
      </c>
      <c r="G11" s="5" t="s">
        <v>18</v>
      </c>
      <c r="H11" s="7">
        <f t="shared" si="0"/>
        <v>221016.6</v>
      </c>
      <c r="I11" s="7">
        <f t="shared" si="1"/>
        <v>282410.09999999998</v>
      </c>
      <c r="J11" s="5" t="e">
        <f t="shared" ca="1" si="2"/>
        <v>#NAME?</v>
      </c>
      <c r="K11" s="5" t="e">
        <f t="shared" ca="1" si="3"/>
        <v>#NAME?</v>
      </c>
    </row>
    <row r="12" spans="1:15" ht="16.5" thickTop="1" thickBot="1" x14ac:dyDescent="0.3">
      <c r="A12" s="2" t="s">
        <v>31</v>
      </c>
      <c r="B12" s="5" t="s">
        <v>22</v>
      </c>
      <c r="C12" s="6">
        <v>45369</v>
      </c>
      <c r="D12" s="7">
        <v>205534</v>
      </c>
      <c r="E12" s="5">
        <v>667</v>
      </c>
      <c r="F12" s="8">
        <v>0.92</v>
      </c>
      <c r="G12" s="5" t="s">
        <v>18</v>
      </c>
      <c r="H12" s="7">
        <f t="shared" si="0"/>
        <v>184980.6</v>
      </c>
      <c r="I12" s="7">
        <f t="shared" si="1"/>
        <v>236364.09999999998</v>
      </c>
      <c r="J12" s="5" t="e">
        <f t="shared" ca="1" si="2"/>
        <v>#NAME?</v>
      </c>
      <c r="K12" s="5" t="e">
        <f t="shared" ca="1" si="3"/>
        <v>#NAME?</v>
      </c>
    </row>
    <row r="13" spans="1:15" ht="16.5" thickTop="1" thickBot="1" x14ac:dyDescent="0.3">
      <c r="A13" s="2" t="s">
        <v>32</v>
      </c>
      <c r="B13" s="5" t="s">
        <v>24</v>
      </c>
      <c r="C13" s="6">
        <v>45376</v>
      </c>
      <c r="D13" s="7">
        <v>184651</v>
      </c>
      <c r="E13" s="5">
        <v>896</v>
      </c>
      <c r="F13" s="8">
        <v>0.95</v>
      </c>
      <c r="G13" s="5" t="s">
        <v>18</v>
      </c>
      <c r="H13" s="7">
        <f t="shared" si="0"/>
        <v>166185.9</v>
      </c>
      <c r="I13" s="7">
        <f t="shared" si="1"/>
        <v>212348.65</v>
      </c>
      <c r="J13" s="5" t="e">
        <f t="shared" ca="1" si="2"/>
        <v>#NAME?</v>
      </c>
      <c r="K13" s="5" t="e">
        <f t="shared" ca="1" si="3"/>
        <v>#NAME?</v>
      </c>
    </row>
    <row r="14" spans="1:15" ht="16.5" thickTop="1" thickBot="1" x14ac:dyDescent="0.3">
      <c r="A14" s="2" t="s">
        <v>33</v>
      </c>
      <c r="B14" s="5" t="s">
        <v>34</v>
      </c>
      <c r="C14" s="6">
        <v>45383</v>
      </c>
      <c r="D14" s="7">
        <v>55138</v>
      </c>
      <c r="E14" s="5">
        <v>701</v>
      </c>
      <c r="F14" s="8">
        <v>0.92</v>
      </c>
      <c r="G14" s="5" t="s">
        <v>18</v>
      </c>
      <c r="H14" s="7">
        <f>D14*0.9</f>
        <v>49624.200000000004</v>
      </c>
      <c r="I14" s="7">
        <f>D14*1.15</f>
        <v>63408.7</v>
      </c>
      <c r="J14" s="5" t="e">
        <f t="shared" ca="1" si="2"/>
        <v>#NAME?</v>
      </c>
      <c r="K14" s="5" t="e">
        <f t="shared" ca="1" si="3"/>
        <v>#NAME?</v>
      </c>
    </row>
    <row r="15" spans="1:15" ht="16.5" thickTop="1" thickBot="1" x14ac:dyDescent="0.3">
      <c r="A15" s="2" t="s">
        <v>35</v>
      </c>
      <c r="B15" s="5" t="s">
        <v>17</v>
      </c>
      <c r="C15" s="6">
        <v>45390</v>
      </c>
      <c r="D15" s="7">
        <v>193487</v>
      </c>
      <c r="E15" s="5">
        <v>613</v>
      </c>
      <c r="F15" s="8">
        <v>0.82</v>
      </c>
      <c r="G15" s="5" t="s">
        <v>18</v>
      </c>
      <c r="H15" s="7">
        <f t="shared" si="0"/>
        <v>174138.30000000002</v>
      </c>
      <c r="I15" s="7">
        <f t="shared" si="1"/>
        <v>222510.05</v>
      </c>
      <c r="J15" s="5" t="e">
        <f t="shared" ca="1" si="2"/>
        <v>#NAME?</v>
      </c>
      <c r="K15" s="5" t="e">
        <f t="shared" ca="1" si="3"/>
        <v>#NAME?</v>
      </c>
    </row>
    <row r="16" spans="1:15" ht="16.5" thickTop="1" thickBot="1" x14ac:dyDescent="0.3">
      <c r="A16" s="2" t="s">
        <v>36</v>
      </c>
      <c r="B16" s="5" t="s">
        <v>24</v>
      </c>
      <c r="C16" s="6">
        <v>45397</v>
      </c>
      <c r="D16" s="7">
        <v>96218</v>
      </c>
      <c r="E16" s="5">
        <v>712</v>
      </c>
      <c r="F16" s="8">
        <v>0.85</v>
      </c>
      <c r="G16" s="5" t="s">
        <v>18</v>
      </c>
      <c r="H16" s="7">
        <f t="shared" si="0"/>
        <v>86596.2</v>
      </c>
      <c r="I16" s="7">
        <f t="shared" si="1"/>
        <v>110650.7</v>
      </c>
      <c r="J16" s="5" t="e">
        <f t="shared" ca="1" si="2"/>
        <v>#NAME?</v>
      </c>
      <c r="K16" s="5" t="e">
        <f t="shared" ca="1" si="3"/>
        <v>#NAME?</v>
      </c>
    </row>
    <row r="17" spans="1:11" ht="16.5" thickTop="1" thickBot="1" x14ac:dyDescent="0.3">
      <c r="A17" s="2" t="s">
        <v>37</v>
      </c>
      <c r="B17" s="5" t="s">
        <v>22</v>
      </c>
      <c r="C17" s="6">
        <v>45404</v>
      </c>
      <c r="D17" s="7">
        <v>84566</v>
      </c>
      <c r="E17" s="5">
        <v>131</v>
      </c>
      <c r="F17" s="8">
        <v>0.77</v>
      </c>
      <c r="G17" s="5" t="s">
        <v>20</v>
      </c>
      <c r="H17" s="7">
        <f t="shared" si="0"/>
        <v>76109.400000000009</v>
      </c>
      <c r="I17" s="7">
        <f t="shared" si="1"/>
        <v>97250.9</v>
      </c>
      <c r="J17" s="5" t="e">
        <f t="shared" ca="1" si="2"/>
        <v>#NAME?</v>
      </c>
      <c r="K17" s="5" t="e">
        <f t="shared" ca="1" si="3"/>
        <v>#NAME?</v>
      </c>
    </row>
    <row r="18" spans="1:11" ht="16.5" thickTop="1" thickBot="1" x14ac:dyDescent="0.3">
      <c r="A18" s="2" t="s">
        <v>38</v>
      </c>
      <c r="B18" s="5" t="s">
        <v>17</v>
      </c>
      <c r="C18" s="6">
        <v>45411</v>
      </c>
      <c r="D18" s="7">
        <v>220141</v>
      </c>
      <c r="E18" s="5">
        <v>838</v>
      </c>
      <c r="F18" s="8">
        <v>0.71</v>
      </c>
      <c r="G18" s="5" t="s">
        <v>20</v>
      </c>
      <c r="H18" s="7">
        <f t="shared" si="0"/>
        <v>198126.9</v>
      </c>
      <c r="I18" s="7">
        <f t="shared" si="1"/>
        <v>253162.15</v>
      </c>
      <c r="J18" s="5" t="e">
        <f t="shared" ca="1" si="2"/>
        <v>#NAME?</v>
      </c>
      <c r="K18" s="5" t="e">
        <f t="shared" ca="1" si="3"/>
        <v>#NAME?</v>
      </c>
    </row>
    <row r="19" spans="1:11" ht="16.5" thickTop="1" thickBot="1" x14ac:dyDescent="0.3">
      <c r="A19" s="2" t="s">
        <v>39</v>
      </c>
      <c r="B19" s="5" t="s">
        <v>17</v>
      </c>
      <c r="C19" s="6">
        <v>45418</v>
      </c>
      <c r="D19" s="7">
        <v>126803</v>
      </c>
      <c r="E19" s="5">
        <v>903</v>
      </c>
      <c r="F19" s="8">
        <v>0.75</v>
      </c>
      <c r="G19" s="5" t="s">
        <v>20</v>
      </c>
      <c r="H19" s="7">
        <f t="shared" si="0"/>
        <v>114122.7</v>
      </c>
      <c r="I19" s="7">
        <f t="shared" si="1"/>
        <v>145823.44999999998</v>
      </c>
      <c r="J19" s="5" t="e">
        <f t="shared" ca="1" si="2"/>
        <v>#NAME?</v>
      </c>
      <c r="K19" s="5" t="e">
        <f t="shared" ca="1" si="3"/>
        <v>#NAME?</v>
      </c>
    </row>
    <row r="20" spans="1:11" ht="16.5" thickTop="1" thickBot="1" x14ac:dyDescent="0.3">
      <c r="A20" s="2" t="s">
        <v>40</v>
      </c>
      <c r="B20" s="5" t="s">
        <v>17</v>
      </c>
      <c r="C20" s="6">
        <v>45425</v>
      </c>
      <c r="D20" s="7">
        <v>92483</v>
      </c>
      <c r="E20" s="5">
        <v>612</v>
      </c>
      <c r="F20" s="8">
        <v>0.77</v>
      </c>
      <c r="G20" s="5" t="s">
        <v>20</v>
      </c>
      <c r="H20" s="7">
        <f t="shared" si="0"/>
        <v>83234.7</v>
      </c>
      <c r="I20" s="7">
        <f t="shared" si="1"/>
        <v>106355.45</v>
      </c>
      <c r="J20" s="5" t="e">
        <f t="shared" ca="1" si="2"/>
        <v>#NAME?</v>
      </c>
      <c r="K20" s="5" t="e">
        <f t="shared" ca="1" si="3"/>
        <v>#NAME?</v>
      </c>
    </row>
    <row r="21" spans="1:11" ht="16.5" thickTop="1" thickBot="1" x14ac:dyDescent="0.3">
      <c r="A21" s="2" t="s">
        <v>41</v>
      </c>
      <c r="B21" s="5" t="s">
        <v>22</v>
      </c>
      <c r="C21" s="6">
        <v>45432</v>
      </c>
      <c r="D21" s="7">
        <v>79793</v>
      </c>
      <c r="E21" s="5">
        <v>767</v>
      </c>
      <c r="F21" s="8">
        <v>0.71</v>
      </c>
      <c r="G21" s="5" t="s">
        <v>20</v>
      </c>
      <c r="H21" s="7">
        <f t="shared" si="0"/>
        <v>71813.7</v>
      </c>
      <c r="I21" s="7">
        <f t="shared" si="1"/>
        <v>91761.95</v>
      </c>
      <c r="J21" s="5" t="e">
        <f t="shared" ca="1" si="2"/>
        <v>#NAME?</v>
      </c>
      <c r="K21" s="5" t="e">
        <f t="shared" ca="1" si="3"/>
        <v>#NAME?</v>
      </c>
    </row>
    <row r="22" spans="1:11" ht="16.5" thickTop="1" thickBot="1" x14ac:dyDescent="0.3">
      <c r="A22" s="2" t="s">
        <v>42</v>
      </c>
      <c r="B22" s="5" t="s">
        <v>17</v>
      </c>
      <c r="C22" s="6">
        <v>45439</v>
      </c>
      <c r="D22" s="7">
        <v>79512</v>
      </c>
      <c r="E22" s="5">
        <v>841</v>
      </c>
      <c r="F22" s="8">
        <v>1</v>
      </c>
      <c r="G22" s="5" t="s">
        <v>18</v>
      </c>
      <c r="H22" s="7">
        <f t="shared" si="0"/>
        <v>71560.800000000003</v>
      </c>
      <c r="I22" s="7">
        <f t="shared" si="1"/>
        <v>91438.799999999988</v>
      </c>
      <c r="J22" s="5" t="e">
        <f t="shared" ca="1" si="2"/>
        <v>#NAME?</v>
      </c>
      <c r="K22" s="5" t="e">
        <f t="shared" ca="1" si="3"/>
        <v>#NAME?</v>
      </c>
    </row>
    <row r="23" spans="1:11" ht="16.5" thickTop="1" thickBot="1" x14ac:dyDescent="0.3">
      <c r="A23" s="2" t="s">
        <v>43</v>
      </c>
      <c r="B23" s="5" t="s">
        <v>34</v>
      </c>
      <c r="C23" s="6">
        <v>45446</v>
      </c>
      <c r="D23" s="7">
        <v>199378</v>
      </c>
      <c r="E23" s="5">
        <v>995</v>
      </c>
      <c r="F23" s="8">
        <v>0.86</v>
      </c>
      <c r="G23" s="5" t="s">
        <v>18</v>
      </c>
      <c r="H23" s="7">
        <f t="shared" si="0"/>
        <v>179440.2</v>
      </c>
      <c r="I23" s="7">
        <f t="shared" si="1"/>
        <v>229284.69999999998</v>
      </c>
      <c r="J23" s="5" t="e">
        <f t="shared" ca="1" si="2"/>
        <v>#NAME?</v>
      </c>
      <c r="K23" s="5" t="e">
        <f t="shared" ca="1" si="3"/>
        <v>#NAME?</v>
      </c>
    </row>
    <row r="24" spans="1:11" ht="16.5" thickTop="1" thickBot="1" x14ac:dyDescent="0.3">
      <c r="A24" s="2" t="s">
        <v>44</v>
      </c>
      <c r="B24" s="5" t="s">
        <v>22</v>
      </c>
      <c r="C24" s="6">
        <v>45453</v>
      </c>
      <c r="D24" s="7">
        <v>249399</v>
      </c>
      <c r="E24" s="5">
        <v>102</v>
      </c>
      <c r="F24" s="8">
        <v>0.92</v>
      </c>
      <c r="G24" s="5" t="s">
        <v>18</v>
      </c>
      <c r="H24" s="7">
        <f t="shared" si="0"/>
        <v>224459.1</v>
      </c>
      <c r="I24" s="7">
        <f t="shared" si="1"/>
        <v>286808.84999999998</v>
      </c>
      <c r="J24" s="5" t="e">
        <f t="shared" ca="1" si="2"/>
        <v>#NAME?</v>
      </c>
      <c r="K24" s="5" t="e">
        <f t="shared" ca="1" si="3"/>
        <v>#NAME?</v>
      </c>
    </row>
    <row r="25" spans="1:11" ht="16.5" thickTop="1" thickBot="1" x14ac:dyDescent="0.3">
      <c r="A25" s="2" t="s">
        <v>45</v>
      </c>
      <c r="B25" s="5" t="s">
        <v>24</v>
      </c>
      <c r="C25" s="6">
        <v>45460</v>
      </c>
      <c r="D25" s="7">
        <v>157105</v>
      </c>
      <c r="E25" s="5">
        <v>589</v>
      </c>
      <c r="F25" s="8">
        <v>0.72</v>
      </c>
      <c r="G25" s="5" t="s">
        <v>20</v>
      </c>
      <c r="H25" s="7">
        <f t="shared" si="0"/>
        <v>141394.5</v>
      </c>
      <c r="I25" s="7">
        <f t="shared" si="1"/>
        <v>180670.75</v>
      </c>
      <c r="J25" s="5" t="e">
        <f t="shared" ca="1" si="2"/>
        <v>#NAME?</v>
      </c>
      <c r="K25" s="5" t="e">
        <f t="shared" ca="1" si="3"/>
        <v>#NAME?</v>
      </c>
    </row>
    <row r="26" spans="1:11" ht="16.5" thickTop="1" thickBot="1" x14ac:dyDescent="0.3">
      <c r="A26" s="2" t="s">
        <v>46</v>
      </c>
      <c r="B26" s="5" t="s">
        <v>24</v>
      </c>
      <c r="C26" s="6">
        <v>45467</v>
      </c>
      <c r="D26" s="7">
        <v>53775</v>
      </c>
      <c r="E26" s="5">
        <v>194</v>
      </c>
      <c r="F26" s="8">
        <v>0.73</v>
      </c>
      <c r="G26" s="5" t="s">
        <v>20</v>
      </c>
      <c r="H26" s="7">
        <f t="shared" si="0"/>
        <v>48397.5</v>
      </c>
      <c r="I26" s="7">
        <f t="shared" si="1"/>
        <v>61841.249999999993</v>
      </c>
      <c r="J26" s="5" t="e">
        <f t="shared" ca="1" si="2"/>
        <v>#NAME?</v>
      </c>
      <c r="K26" s="5" t="e">
        <f t="shared" ca="1" si="3"/>
        <v>#NAME?</v>
      </c>
    </row>
    <row r="27" spans="1:11" ht="16.5" thickTop="1" thickBot="1" x14ac:dyDescent="0.3">
      <c r="A27" s="2" t="s">
        <v>47</v>
      </c>
      <c r="B27" s="5" t="s">
        <v>17</v>
      </c>
      <c r="C27" s="6">
        <v>45474</v>
      </c>
      <c r="D27" s="7">
        <v>119272</v>
      </c>
      <c r="E27" s="5">
        <v>653</v>
      </c>
      <c r="F27" s="8">
        <v>0.81</v>
      </c>
      <c r="G27" s="5" t="s">
        <v>18</v>
      </c>
      <c r="H27" s="7">
        <f t="shared" si="0"/>
        <v>107344.8</v>
      </c>
      <c r="I27" s="7">
        <f t="shared" si="1"/>
        <v>137162.79999999999</v>
      </c>
      <c r="J27" s="5" t="e">
        <f t="shared" ca="1" si="2"/>
        <v>#NAME?</v>
      </c>
      <c r="K27" s="5" t="e">
        <f t="shared" ca="1" si="3"/>
        <v>#NAME?</v>
      </c>
    </row>
    <row r="28" spans="1:11" ht="16.5" thickTop="1" thickBot="1" x14ac:dyDescent="0.3">
      <c r="A28" s="2" t="s">
        <v>48</v>
      </c>
      <c r="B28" s="5" t="s">
        <v>34</v>
      </c>
      <c r="C28" s="6">
        <v>45481</v>
      </c>
      <c r="D28" s="7">
        <v>244543</v>
      </c>
      <c r="E28" s="5">
        <v>552</v>
      </c>
      <c r="F28" s="8">
        <v>0.87</v>
      </c>
      <c r="G28" s="5" t="s">
        <v>18</v>
      </c>
      <c r="H28" s="7">
        <f t="shared" si="0"/>
        <v>220088.7</v>
      </c>
      <c r="I28" s="7">
        <f t="shared" si="1"/>
        <v>281224.44999999995</v>
      </c>
      <c r="J28" s="5" t="e">
        <f t="shared" ca="1" si="2"/>
        <v>#NAME?</v>
      </c>
      <c r="K28" s="5" t="e">
        <f t="shared" ca="1" si="3"/>
        <v>#NAME?</v>
      </c>
    </row>
    <row r="29" spans="1:11" ht="16.5" thickTop="1" thickBot="1" x14ac:dyDescent="0.3">
      <c r="A29" s="2" t="s">
        <v>49</v>
      </c>
      <c r="B29" s="5" t="s">
        <v>22</v>
      </c>
      <c r="C29" s="6">
        <v>45488</v>
      </c>
      <c r="D29" s="7">
        <v>210605</v>
      </c>
      <c r="E29" s="5">
        <v>798</v>
      </c>
      <c r="F29" s="8">
        <v>1</v>
      </c>
      <c r="G29" s="5" t="s">
        <v>18</v>
      </c>
      <c r="H29" s="7">
        <f t="shared" si="0"/>
        <v>189544.5</v>
      </c>
      <c r="I29" s="7">
        <f t="shared" si="1"/>
        <v>242195.74999999997</v>
      </c>
      <c r="J29" s="5" t="e">
        <f t="shared" ca="1" si="2"/>
        <v>#NAME?</v>
      </c>
      <c r="K29" s="5" t="e">
        <f t="shared" ca="1" si="3"/>
        <v>#NAME?</v>
      </c>
    </row>
    <row r="30" spans="1:11" ht="16.5" thickTop="1" thickBot="1" x14ac:dyDescent="0.3">
      <c r="A30" s="2" t="s">
        <v>50</v>
      </c>
      <c r="B30" s="5" t="s">
        <v>22</v>
      </c>
      <c r="C30" s="6">
        <v>45495</v>
      </c>
      <c r="D30" s="7">
        <v>171533</v>
      </c>
      <c r="E30" s="5">
        <v>532</v>
      </c>
      <c r="F30" s="8">
        <v>0.95</v>
      </c>
      <c r="G30" s="5" t="s">
        <v>18</v>
      </c>
      <c r="H30" s="7">
        <f t="shared" si="0"/>
        <v>154379.70000000001</v>
      </c>
      <c r="I30" s="7">
        <f t="shared" si="1"/>
        <v>197262.94999999998</v>
      </c>
      <c r="J30" s="5" t="e">
        <f t="shared" ca="1" si="2"/>
        <v>#NAME?</v>
      </c>
      <c r="K30" s="5" t="e">
        <f t="shared" ca="1" si="3"/>
        <v>#NAME?</v>
      </c>
    </row>
    <row r="31" spans="1:11" ht="16.5" thickTop="1" thickBot="1" x14ac:dyDescent="0.3">
      <c r="A31" s="2" t="s">
        <v>51</v>
      </c>
      <c r="B31" s="5" t="s">
        <v>34</v>
      </c>
      <c r="C31" s="6">
        <v>45502</v>
      </c>
      <c r="D31" s="7">
        <v>161106</v>
      </c>
      <c r="E31" s="5">
        <v>379</v>
      </c>
      <c r="F31" s="8">
        <v>0.96</v>
      </c>
      <c r="G31" s="5" t="s">
        <v>18</v>
      </c>
      <c r="H31" s="7">
        <f t="shared" si="0"/>
        <v>144995.4</v>
      </c>
      <c r="I31" s="7">
        <f t="shared" si="1"/>
        <v>185271.9</v>
      </c>
      <c r="J31" s="5" t="e">
        <f t="shared" ca="1" si="2"/>
        <v>#NAME?</v>
      </c>
      <c r="K31" s="5" t="e">
        <f t="shared" ca="1" si="3"/>
        <v>#NAME?</v>
      </c>
    </row>
    <row r="32" spans="1:11" ht="16.5" thickTop="1" thickBot="1" x14ac:dyDescent="0.3">
      <c r="A32" s="2" t="s">
        <v>52</v>
      </c>
      <c r="B32" s="5" t="s">
        <v>34</v>
      </c>
      <c r="C32" s="6">
        <v>45509</v>
      </c>
      <c r="D32" s="7">
        <v>51685</v>
      </c>
      <c r="E32" s="5">
        <v>486</v>
      </c>
      <c r="F32" s="8">
        <v>0.79</v>
      </c>
      <c r="G32" s="5" t="s">
        <v>20</v>
      </c>
      <c r="H32" s="7">
        <f t="shared" si="0"/>
        <v>46516.5</v>
      </c>
      <c r="I32" s="7">
        <f t="shared" si="1"/>
        <v>59437.749999999993</v>
      </c>
      <c r="J32" s="5" t="e">
        <f t="shared" ca="1" si="2"/>
        <v>#NAME?</v>
      </c>
      <c r="K32" s="5" t="e">
        <f t="shared" ca="1" si="3"/>
        <v>#NAME?</v>
      </c>
    </row>
    <row r="33" spans="1:11" ht="16.5" thickTop="1" thickBot="1" x14ac:dyDescent="0.3">
      <c r="A33" s="2" t="s">
        <v>53</v>
      </c>
      <c r="B33" s="5" t="s">
        <v>17</v>
      </c>
      <c r="C33" s="6">
        <v>45516</v>
      </c>
      <c r="D33" s="7">
        <v>160432</v>
      </c>
      <c r="E33" s="5">
        <v>584</v>
      </c>
      <c r="F33" s="8">
        <v>0.87</v>
      </c>
      <c r="G33" s="5" t="s">
        <v>18</v>
      </c>
      <c r="H33" s="7">
        <f t="shared" si="0"/>
        <v>144388.80000000002</v>
      </c>
      <c r="I33" s="7">
        <f t="shared" si="1"/>
        <v>184496.8</v>
      </c>
      <c r="J33" s="5" t="e">
        <f t="shared" ca="1" si="2"/>
        <v>#NAME?</v>
      </c>
      <c r="K33" s="5" t="e">
        <f t="shared" ca="1" si="3"/>
        <v>#NAME?</v>
      </c>
    </row>
    <row r="34" spans="1:11" ht="16.5" thickTop="1" thickBot="1" x14ac:dyDescent="0.3">
      <c r="A34" s="2" t="s">
        <v>54</v>
      </c>
      <c r="B34" s="5" t="s">
        <v>24</v>
      </c>
      <c r="C34" s="6">
        <v>45523</v>
      </c>
      <c r="D34" s="7">
        <v>63653</v>
      </c>
      <c r="E34" s="5">
        <v>263</v>
      </c>
      <c r="F34" s="8">
        <v>0.99</v>
      </c>
      <c r="G34" s="5" t="s">
        <v>18</v>
      </c>
      <c r="H34" s="7">
        <f t="shared" ref="H34:H65" si="4">D34*0.9</f>
        <v>57287.700000000004</v>
      </c>
      <c r="I34" s="7">
        <f t="shared" ref="I34:I65" si="5">D34*1.15</f>
        <v>73200.95</v>
      </c>
      <c r="J34" s="5" t="e">
        <f t="shared" ref="J34:J65" ca="1" si="6">SI(F34&gt;0.9,"Alta","Media/Baja")</f>
        <v>#NAME?</v>
      </c>
      <c r="K34" s="5" t="e">
        <f t="shared" ref="K34:K65" ca="1" si="7">SI(F34&gt;=L$2,"Óptima","Revisar")</f>
        <v>#NAME?</v>
      </c>
    </row>
    <row r="35" spans="1:11" ht="16.5" thickTop="1" thickBot="1" x14ac:dyDescent="0.3">
      <c r="A35" s="2" t="s">
        <v>55</v>
      </c>
      <c r="B35" s="5" t="s">
        <v>24</v>
      </c>
      <c r="C35" s="6">
        <v>45530</v>
      </c>
      <c r="D35" s="7">
        <v>171725</v>
      </c>
      <c r="E35" s="5">
        <v>180</v>
      </c>
      <c r="F35" s="8">
        <v>0.95</v>
      </c>
      <c r="G35" s="5" t="s">
        <v>18</v>
      </c>
      <c r="H35" s="7">
        <f t="shared" si="4"/>
        <v>154552.5</v>
      </c>
      <c r="I35" s="7">
        <f t="shared" si="5"/>
        <v>197483.74999999997</v>
      </c>
      <c r="J35" s="5" t="e">
        <f t="shared" ca="1" si="6"/>
        <v>#NAME?</v>
      </c>
      <c r="K35" s="5" t="e">
        <f t="shared" ca="1" si="7"/>
        <v>#NAME?</v>
      </c>
    </row>
    <row r="36" spans="1:11" ht="16.5" thickTop="1" thickBot="1" x14ac:dyDescent="0.3">
      <c r="A36" s="2" t="s">
        <v>56</v>
      </c>
      <c r="B36" s="5" t="s">
        <v>17</v>
      </c>
      <c r="C36" s="6">
        <v>45537</v>
      </c>
      <c r="D36" s="7">
        <v>56687</v>
      </c>
      <c r="E36" s="5">
        <v>285</v>
      </c>
      <c r="F36" s="8">
        <v>0.9</v>
      </c>
      <c r="G36" s="5" t="s">
        <v>18</v>
      </c>
      <c r="H36" s="7">
        <f t="shared" si="4"/>
        <v>51018.3</v>
      </c>
      <c r="I36" s="7">
        <f t="shared" si="5"/>
        <v>65190.049999999996</v>
      </c>
      <c r="J36" s="5" t="e">
        <f t="shared" ca="1" si="6"/>
        <v>#NAME?</v>
      </c>
      <c r="K36" s="5" t="e">
        <f t="shared" ca="1" si="7"/>
        <v>#NAME?</v>
      </c>
    </row>
    <row r="37" spans="1:11" ht="16.5" thickTop="1" thickBot="1" x14ac:dyDescent="0.3">
      <c r="A37" s="2" t="s">
        <v>57</v>
      </c>
      <c r="B37" s="5" t="s">
        <v>24</v>
      </c>
      <c r="C37" s="6">
        <v>45544</v>
      </c>
      <c r="D37" s="7">
        <v>220943</v>
      </c>
      <c r="E37" s="5">
        <v>581</v>
      </c>
      <c r="F37" s="8">
        <v>0.99</v>
      </c>
      <c r="G37" s="5" t="s">
        <v>18</v>
      </c>
      <c r="H37" s="7">
        <f t="shared" si="4"/>
        <v>198848.7</v>
      </c>
      <c r="I37" s="7">
        <f t="shared" si="5"/>
        <v>254084.44999999998</v>
      </c>
      <c r="J37" s="5" t="e">
        <f t="shared" ca="1" si="6"/>
        <v>#NAME?</v>
      </c>
      <c r="K37" s="5" t="e">
        <f t="shared" ca="1" si="7"/>
        <v>#NAME?</v>
      </c>
    </row>
    <row r="38" spans="1:11" ht="16.5" thickTop="1" thickBot="1" x14ac:dyDescent="0.3">
      <c r="A38" s="2" t="s">
        <v>58</v>
      </c>
      <c r="B38" s="5" t="s">
        <v>24</v>
      </c>
      <c r="C38" s="6">
        <v>45551</v>
      </c>
      <c r="D38" s="7">
        <v>208526</v>
      </c>
      <c r="E38" s="5">
        <v>502</v>
      </c>
      <c r="F38" s="8">
        <v>0.78</v>
      </c>
      <c r="G38" s="5" t="s">
        <v>20</v>
      </c>
      <c r="H38" s="7">
        <f t="shared" si="4"/>
        <v>187673.4</v>
      </c>
      <c r="I38" s="7">
        <f t="shared" si="5"/>
        <v>239804.9</v>
      </c>
      <c r="J38" s="5" t="e">
        <f t="shared" ca="1" si="6"/>
        <v>#NAME?</v>
      </c>
      <c r="K38" s="5" t="e">
        <f t="shared" ca="1" si="7"/>
        <v>#NAME?</v>
      </c>
    </row>
    <row r="39" spans="1:11" ht="16.5" thickTop="1" thickBot="1" x14ac:dyDescent="0.3">
      <c r="A39" s="2" t="s">
        <v>59</v>
      </c>
      <c r="B39" s="5" t="s">
        <v>22</v>
      </c>
      <c r="C39" s="6">
        <v>45558</v>
      </c>
      <c r="D39" s="7">
        <v>158040</v>
      </c>
      <c r="E39" s="5">
        <v>259</v>
      </c>
      <c r="F39" s="8">
        <v>0.97</v>
      </c>
      <c r="G39" s="5" t="s">
        <v>18</v>
      </c>
      <c r="H39" s="7">
        <f t="shared" si="4"/>
        <v>142236</v>
      </c>
      <c r="I39" s="7">
        <f t="shared" si="5"/>
        <v>181746</v>
      </c>
      <c r="J39" s="5" t="e">
        <f t="shared" ca="1" si="6"/>
        <v>#NAME?</v>
      </c>
      <c r="K39" s="5" t="e">
        <f t="shared" ca="1" si="7"/>
        <v>#NAME?</v>
      </c>
    </row>
    <row r="40" spans="1:11" ht="16.5" thickTop="1" thickBot="1" x14ac:dyDescent="0.3">
      <c r="A40" s="2" t="s">
        <v>60</v>
      </c>
      <c r="B40" s="5" t="s">
        <v>17</v>
      </c>
      <c r="C40" s="6">
        <v>45565</v>
      </c>
      <c r="D40" s="7">
        <v>166888</v>
      </c>
      <c r="E40" s="5">
        <v>861</v>
      </c>
      <c r="F40" s="8">
        <v>0.93</v>
      </c>
      <c r="G40" s="5" t="s">
        <v>18</v>
      </c>
      <c r="H40" s="7">
        <f t="shared" si="4"/>
        <v>150199.20000000001</v>
      </c>
      <c r="I40" s="7">
        <f t="shared" si="5"/>
        <v>191921.19999999998</v>
      </c>
      <c r="J40" s="5" t="e">
        <f t="shared" ca="1" si="6"/>
        <v>#NAME?</v>
      </c>
      <c r="K40" s="5" t="e">
        <f t="shared" ca="1" si="7"/>
        <v>#NAME?</v>
      </c>
    </row>
    <row r="41" spans="1:11" ht="16.5" thickTop="1" thickBot="1" x14ac:dyDescent="0.3">
      <c r="A41" s="2" t="s">
        <v>61</v>
      </c>
      <c r="B41" s="5" t="s">
        <v>24</v>
      </c>
      <c r="C41" s="6">
        <v>45572</v>
      </c>
      <c r="D41" s="7">
        <v>230905</v>
      </c>
      <c r="E41" s="5">
        <v>207</v>
      </c>
      <c r="F41" s="8">
        <v>0.92</v>
      </c>
      <c r="G41" s="5" t="s">
        <v>18</v>
      </c>
      <c r="H41" s="7">
        <f t="shared" si="4"/>
        <v>207814.5</v>
      </c>
      <c r="I41" s="7">
        <f t="shared" si="5"/>
        <v>265540.75</v>
      </c>
      <c r="J41" s="5" t="e">
        <f t="shared" ca="1" si="6"/>
        <v>#NAME?</v>
      </c>
      <c r="K41" s="5" t="e">
        <f t="shared" ca="1" si="7"/>
        <v>#NAME?</v>
      </c>
    </row>
    <row r="42" spans="1:11" ht="16.5" thickTop="1" thickBot="1" x14ac:dyDescent="0.3">
      <c r="A42" s="2" t="s">
        <v>62</v>
      </c>
      <c r="B42" s="5" t="s">
        <v>22</v>
      </c>
      <c r="C42" s="6">
        <v>45579</v>
      </c>
      <c r="D42" s="7">
        <v>224350</v>
      </c>
      <c r="E42" s="5">
        <v>769</v>
      </c>
      <c r="F42" s="8">
        <v>0.96</v>
      </c>
      <c r="G42" s="5" t="s">
        <v>18</v>
      </c>
      <c r="H42" s="7">
        <f t="shared" si="4"/>
        <v>201915</v>
      </c>
      <c r="I42" s="7">
        <f t="shared" si="5"/>
        <v>258002.49999999997</v>
      </c>
      <c r="J42" s="5" t="e">
        <f t="shared" ca="1" si="6"/>
        <v>#NAME?</v>
      </c>
      <c r="K42" s="5" t="e">
        <f t="shared" ca="1" si="7"/>
        <v>#NAME?</v>
      </c>
    </row>
    <row r="43" spans="1:11" ht="16.5" thickTop="1" thickBot="1" x14ac:dyDescent="0.3">
      <c r="A43" s="2" t="s">
        <v>63</v>
      </c>
      <c r="B43" s="5" t="s">
        <v>24</v>
      </c>
      <c r="C43" s="6">
        <v>45586</v>
      </c>
      <c r="D43" s="7">
        <v>119105</v>
      </c>
      <c r="E43" s="5">
        <v>842</v>
      </c>
      <c r="F43" s="8">
        <v>0.93</v>
      </c>
      <c r="G43" s="5" t="s">
        <v>18</v>
      </c>
      <c r="H43" s="7">
        <f t="shared" si="4"/>
        <v>107194.5</v>
      </c>
      <c r="I43" s="7">
        <f t="shared" si="5"/>
        <v>136970.75</v>
      </c>
      <c r="J43" s="5" t="e">
        <f t="shared" ca="1" si="6"/>
        <v>#NAME?</v>
      </c>
      <c r="K43" s="5" t="e">
        <f t="shared" ca="1" si="7"/>
        <v>#NAME?</v>
      </c>
    </row>
    <row r="44" spans="1:11" ht="16.5" thickTop="1" thickBot="1" x14ac:dyDescent="0.3">
      <c r="A44" s="2" t="s">
        <v>64</v>
      </c>
      <c r="B44" s="5" t="s">
        <v>22</v>
      </c>
      <c r="C44" s="6">
        <v>45593</v>
      </c>
      <c r="D44" s="7">
        <v>167364</v>
      </c>
      <c r="E44" s="5">
        <v>270</v>
      </c>
      <c r="F44" s="8">
        <v>0.86</v>
      </c>
      <c r="G44" s="5" t="s">
        <v>18</v>
      </c>
      <c r="H44" s="7">
        <f t="shared" si="4"/>
        <v>150627.6</v>
      </c>
      <c r="I44" s="7">
        <f t="shared" si="5"/>
        <v>192468.59999999998</v>
      </c>
      <c r="J44" s="5" t="e">
        <f t="shared" ca="1" si="6"/>
        <v>#NAME?</v>
      </c>
      <c r="K44" s="5" t="e">
        <f t="shared" ca="1" si="7"/>
        <v>#NAME?</v>
      </c>
    </row>
    <row r="45" spans="1:11" ht="16.5" thickTop="1" thickBot="1" x14ac:dyDescent="0.3">
      <c r="A45" s="2" t="s">
        <v>65</v>
      </c>
      <c r="B45" s="5" t="s">
        <v>17</v>
      </c>
      <c r="C45" s="6">
        <v>45600</v>
      </c>
      <c r="D45" s="7">
        <v>88924</v>
      </c>
      <c r="E45" s="5">
        <v>950</v>
      </c>
      <c r="F45" s="8">
        <v>0.91</v>
      </c>
      <c r="G45" s="5" t="s">
        <v>18</v>
      </c>
      <c r="H45" s="7">
        <f t="shared" si="4"/>
        <v>80031.600000000006</v>
      </c>
      <c r="I45" s="7">
        <f t="shared" si="5"/>
        <v>102262.59999999999</v>
      </c>
      <c r="J45" s="5" t="e">
        <f t="shared" ca="1" si="6"/>
        <v>#NAME?</v>
      </c>
      <c r="K45" s="5" t="e">
        <f t="shared" ca="1" si="7"/>
        <v>#NAME?</v>
      </c>
    </row>
    <row r="46" spans="1:11" ht="16.5" thickTop="1" thickBot="1" x14ac:dyDescent="0.3">
      <c r="A46" s="2" t="s">
        <v>66</v>
      </c>
      <c r="B46" s="5" t="s">
        <v>24</v>
      </c>
      <c r="C46" s="6">
        <v>45607</v>
      </c>
      <c r="D46" s="7">
        <v>217610</v>
      </c>
      <c r="E46" s="5">
        <v>388</v>
      </c>
      <c r="F46" s="8">
        <v>0.76</v>
      </c>
      <c r="G46" s="5" t="s">
        <v>20</v>
      </c>
      <c r="H46" s="7">
        <f t="shared" si="4"/>
        <v>195849</v>
      </c>
      <c r="I46" s="7">
        <f t="shared" si="5"/>
        <v>250251.49999999997</v>
      </c>
      <c r="J46" s="5" t="e">
        <f t="shared" ca="1" si="6"/>
        <v>#NAME?</v>
      </c>
      <c r="K46" s="5" t="e">
        <f t="shared" ca="1" si="7"/>
        <v>#NAME?</v>
      </c>
    </row>
    <row r="47" spans="1:11" ht="16.5" thickTop="1" thickBot="1" x14ac:dyDescent="0.3">
      <c r="A47" s="2" t="s">
        <v>67</v>
      </c>
      <c r="B47" s="5" t="s">
        <v>24</v>
      </c>
      <c r="C47" s="6">
        <v>45614</v>
      </c>
      <c r="D47" s="7">
        <v>128752</v>
      </c>
      <c r="E47" s="5">
        <v>825</v>
      </c>
      <c r="F47" s="8">
        <v>0.96</v>
      </c>
      <c r="G47" s="5" t="s">
        <v>18</v>
      </c>
      <c r="H47" s="7">
        <f t="shared" si="4"/>
        <v>115876.8</v>
      </c>
      <c r="I47" s="7">
        <f t="shared" si="5"/>
        <v>148064.79999999999</v>
      </c>
      <c r="J47" s="5" t="e">
        <f t="shared" ca="1" si="6"/>
        <v>#NAME?</v>
      </c>
      <c r="K47" s="5" t="e">
        <f t="shared" ca="1" si="7"/>
        <v>#NAME?</v>
      </c>
    </row>
    <row r="48" spans="1:11" ht="16.5" thickTop="1" thickBot="1" x14ac:dyDescent="0.3">
      <c r="A48" s="2" t="s">
        <v>68</v>
      </c>
      <c r="B48" s="5" t="s">
        <v>22</v>
      </c>
      <c r="C48" s="6">
        <v>45621</v>
      </c>
      <c r="D48" s="7">
        <v>68939</v>
      </c>
      <c r="E48" s="5">
        <v>815</v>
      </c>
      <c r="F48" s="8">
        <v>0.88</v>
      </c>
      <c r="G48" s="5" t="s">
        <v>18</v>
      </c>
      <c r="H48" s="7">
        <f t="shared" si="4"/>
        <v>62045.1</v>
      </c>
      <c r="I48" s="7">
        <f t="shared" si="5"/>
        <v>79279.849999999991</v>
      </c>
      <c r="J48" s="5" t="e">
        <f t="shared" ca="1" si="6"/>
        <v>#NAME?</v>
      </c>
      <c r="K48" s="5" t="e">
        <f t="shared" ca="1" si="7"/>
        <v>#NAME?</v>
      </c>
    </row>
    <row r="49" spans="1:11" ht="16.5" thickTop="1" thickBot="1" x14ac:dyDescent="0.3">
      <c r="A49" s="2" t="s">
        <v>69</v>
      </c>
      <c r="B49" s="5" t="s">
        <v>22</v>
      </c>
      <c r="C49" s="6">
        <v>45628</v>
      </c>
      <c r="D49" s="7">
        <v>107163</v>
      </c>
      <c r="E49" s="5">
        <v>366</v>
      </c>
      <c r="F49" s="8">
        <v>0.99</v>
      </c>
      <c r="G49" s="5" t="s">
        <v>18</v>
      </c>
      <c r="H49" s="7">
        <f t="shared" si="4"/>
        <v>96446.7</v>
      </c>
      <c r="I49" s="7">
        <f t="shared" si="5"/>
        <v>123237.45</v>
      </c>
      <c r="J49" s="5" t="e">
        <f t="shared" ca="1" si="6"/>
        <v>#NAME?</v>
      </c>
      <c r="K49" s="5" t="e">
        <f t="shared" ca="1" si="7"/>
        <v>#NAME?</v>
      </c>
    </row>
    <row r="50" spans="1:11" ht="16.5" thickTop="1" thickBot="1" x14ac:dyDescent="0.3">
      <c r="A50" s="2" t="s">
        <v>70</v>
      </c>
      <c r="B50" s="5" t="s">
        <v>24</v>
      </c>
      <c r="C50" s="6">
        <v>45635</v>
      </c>
      <c r="D50" s="7">
        <v>238958</v>
      </c>
      <c r="E50" s="5">
        <v>166</v>
      </c>
      <c r="F50" s="8">
        <v>0.85</v>
      </c>
      <c r="G50" s="5" t="s">
        <v>18</v>
      </c>
      <c r="H50" s="7">
        <f t="shared" si="4"/>
        <v>215062.2</v>
      </c>
      <c r="I50" s="7">
        <f t="shared" si="5"/>
        <v>274801.69999999995</v>
      </c>
      <c r="J50" s="5" t="e">
        <f t="shared" ca="1" si="6"/>
        <v>#NAME?</v>
      </c>
      <c r="K50" s="5" t="e">
        <f t="shared" ca="1" si="7"/>
        <v>#NAME?</v>
      </c>
    </row>
    <row r="51" spans="1:11" ht="16.5" thickTop="1" thickBot="1" x14ac:dyDescent="0.3">
      <c r="A51" s="2" t="s">
        <v>71</v>
      </c>
      <c r="B51" s="5" t="s">
        <v>22</v>
      </c>
      <c r="C51" s="6">
        <v>45642</v>
      </c>
      <c r="D51" s="7">
        <v>192683</v>
      </c>
      <c r="E51" s="5">
        <v>215</v>
      </c>
      <c r="F51" s="8">
        <v>0.75</v>
      </c>
      <c r="G51" s="5" t="s">
        <v>20</v>
      </c>
      <c r="H51" s="7">
        <f t="shared" si="4"/>
        <v>173414.7</v>
      </c>
      <c r="I51" s="7">
        <f t="shared" si="5"/>
        <v>221585.44999999998</v>
      </c>
      <c r="J51" s="5" t="e">
        <f t="shared" ca="1" si="6"/>
        <v>#NAME?</v>
      </c>
      <c r="K51" s="5" t="e">
        <f t="shared" ca="1" si="7"/>
        <v>#NAME?</v>
      </c>
    </row>
    <row r="52" spans="1:11" ht="16.5" thickTop="1" thickBot="1" x14ac:dyDescent="0.3">
      <c r="A52" s="2" t="s">
        <v>72</v>
      </c>
      <c r="B52" s="5" t="s">
        <v>17</v>
      </c>
      <c r="C52" s="6">
        <v>45649</v>
      </c>
      <c r="D52" s="7">
        <v>225052</v>
      </c>
      <c r="E52" s="5">
        <v>750</v>
      </c>
      <c r="F52" s="8">
        <v>0.71</v>
      </c>
      <c r="G52" s="5" t="s">
        <v>20</v>
      </c>
      <c r="H52" s="7">
        <f t="shared" si="4"/>
        <v>202546.80000000002</v>
      </c>
      <c r="I52" s="7">
        <f t="shared" si="5"/>
        <v>258809.8</v>
      </c>
      <c r="J52" s="5" t="e">
        <f t="shared" ca="1" si="6"/>
        <v>#NAME?</v>
      </c>
      <c r="K52" s="5" t="e">
        <f t="shared" ca="1" si="7"/>
        <v>#NAME?</v>
      </c>
    </row>
    <row r="53" spans="1:11" ht="16.5" thickTop="1" thickBot="1" x14ac:dyDescent="0.3">
      <c r="A53" s="2" t="s">
        <v>73</v>
      </c>
      <c r="B53" s="5" t="s">
        <v>34</v>
      </c>
      <c r="C53" s="6">
        <v>45656</v>
      </c>
      <c r="D53" s="7">
        <v>156300</v>
      </c>
      <c r="E53" s="5">
        <v>966</v>
      </c>
      <c r="F53" s="8">
        <v>0.79</v>
      </c>
      <c r="G53" s="5" t="s">
        <v>20</v>
      </c>
      <c r="H53" s="7">
        <f t="shared" si="4"/>
        <v>140670</v>
      </c>
      <c r="I53" s="7">
        <f t="shared" si="5"/>
        <v>179745</v>
      </c>
      <c r="J53" s="5" t="e">
        <f t="shared" ca="1" si="6"/>
        <v>#NAME?</v>
      </c>
      <c r="K53" s="5" t="e">
        <f t="shared" ca="1" si="7"/>
        <v>#NAME?</v>
      </c>
    </row>
    <row r="54" spans="1:11" ht="16.5" thickTop="1" thickBot="1" x14ac:dyDescent="0.3">
      <c r="A54" s="2" t="s">
        <v>74</v>
      </c>
      <c r="B54" s="5" t="s">
        <v>22</v>
      </c>
      <c r="C54" s="6">
        <v>45663</v>
      </c>
      <c r="D54" s="7">
        <v>188641</v>
      </c>
      <c r="E54" s="5">
        <v>570</v>
      </c>
      <c r="F54" s="8">
        <v>0.83</v>
      </c>
      <c r="G54" s="5" t="s">
        <v>18</v>
      </c>
      <c r="H54" s="7">
        <f t="shared" si="4"/>
        <v>169776.9</v>
      </c>
      <c r="I54" s="7">
        <f t="shared" si="5"/>
        <v>216937.15</v>
      </c>
      <c r="J54" s="5" t="e">
        <f t="shared" ca="1" si="6"/>
        <v>#NAME?</v>
      </c>
      <c r="K54" s="5" t="e">
        <f t="shared" ca="1" si="7"/>
        <v>#NAME?</v>
      </c>
    </row>
    <row r="55" spans="1:11" ht="16.5" thickTop="1" thickBot="1" x14ac:dyDescent="0.3">
      <c r="A55" s="2" t="s">
        <v>75</v>
      </c>
      <c r="B55" s="5" t="s">
        <v>24</v>
      </c>
      <c r="C55" s="6">
        <v>45670</v>
      </c>
      <c r="D55" s="7">
        <v>57863</v>
      </c>
      <c r="E55" s="5">
        <v>480</v>
      </c>
      <c r="F55" s="8">
        <v>0.94</v>
      </c>
      <c r="G55" s="5" t="s">
        <v>18</v>
      </c>
      <c r="H55" s="7">
        <f t="shared" si="4"/>
        <v>52076.700000000004</v>
      </c>
      <c r="I55" s="7">
        <f t="shared" si="5"/>
        <v>66542.45</v>
      </c>
      <c r="J55" s="5" t="e">
        <f t="shared" ca="1" si="6"/>
        <v>#NAME?</v>
      </c>
      <c r="K55" s="5" t="e">
        <f t="shared" ca="1" si="7"/>
        <v>#NAME?</v>
      </c>
    </row>
    <row r="56" spans="1:11" ht="16.5" thickTop="1" thickBot="1" x14ac:dyDescent="0.3">
      <c r="A56" s="2" t="s">
        <v>76</v>
      </c>
      <c r="B56" s="5" t="s">
        <v>17</v>
      </c>
      <c r="C56" s="6">
        <v>45677</v>
      </c>
      <c r="D56" s="7">
        <v>120552</v>
      </c>
      <c r="E56" s="5">
        <v>487</v>
      </c>
      <c r="F56" s="8">
        <v>0.77</v>
      </c>
      <c r="G56" s="5" t="s">
        <v>20</v>
      </c>
      <c r="H56" s="7">
        <f t="shared" si="4"/>
        <v>108496.8</v>
      </c>
      <c r="I56" s="7">
        <f t="shared" si="5"/>
        <v>138634.79999999999</v>
      </c>
      <c r="J56" s="5" t="e">
        <f t="shared" ca="1" si="6"/>
        <v>#NAME?</v>
      </c>
      <c r="K56" s="5" t="e">
        <f t="shared" ca="1" si="7"/>
        <v>#NAME?</v>
      </c>
    </row>
    <row r="57" spans="1:11" ht="16.5" thickTop="1" thickBot="1" x14ac:dyDescent="0.3">
      <c r="A57" s="2" t="s">
        <v>77</v>
      </c>
      <c r="B57" s="5" t="s">
        <v>24</v>
      </c>
      <c r="C57" s="6">
        <v>45684</v>
      </c>
      <c r="D57" s="7">
        <v>110576</v>
      </c>
      <c r="E57" s="5">
        <v>157</v>
      </c>
      <c r="F57" s="8">
        <v>0.85</v>
      </c>
      <c r="G57" s="5" t="s">
        <v>18</v>
      </c>
      <c r="H57" s="7">
        <f t="shared" si="4"/>
        <v>99518.400000000009</v>
      </c>
      <c r="I57" s="7">
        <f t="shared" si="5"/>
        <v>127162.4</v>
      </c>
      <c r="J57" s="5" t="e">
        <f t="shared" ca="1" si="6"/>
        <v>#NAME?</v>
      </c>
      <c r="K57" s="5" t="e">
        <f t="shared" ca="1" si="7"/>
        <v>#NAME?</v>
      </c>
    </row>
    <row r="58" spans="1:11" ht="16.5" thickTop="1" thickBot="1" x14ac:dyDescent="0.3">
      <c r="A58" s="2" t="s">
        <v>78</v>
      </c>
      <c r="B58" s="5" t="s">
        <v>24</v>
      </c>
      <c r="C58" s="6">
        <v>45691</v>
      </c>
      <c r="D58" s="7">
        <v>69434</v>
      </c>
      <c r="E58" s="5">
        <v>791</v>
      </c>
      <c r="F58" s="8">
        <v>0.78</v>
      </c>
      <c r="G58" s="5" t="s">
        <v>20</v>
      </c>
      <c r="H58" s="7">
        <f t="shared" si="4"/>
        <v>62490.6</v>
      </c>
      <c r="I58" s="7">
        <f t="shared" si="5"/>
        <v>79849.099999999991</v>
      </c>
      <c r="J58" s="5" t="e">
        <f t="shared" ca="1" si="6"/>
        <v>#NAME?</v>
      </c>
      <c r="K58" s="5" t="e">
        <f t="shared" ca="1" si="7"/>
        <v>#NAME?</v>
      </c>
    </row>
    <row r="59" spans="1:11" ht="16.5" thickTop="1" thickBot="1" x14ac:dyDescent="0.3">
      <c r="A59" s="2" t="s">
        <v>79</v>
      </c>
      <c r="B59" s="5" t="s">
        <v>24</v>
      </c>
      <c r="C59" s="6">
        <v>45698</v>
      </c>
      <c r="D59" s="7">
        <v>220704</v>
      </c>
      <c r="E59" s="5">
        <v>796</v>
      </c>
      <c r="F59" s="8">
        <v>0.9</v>
      </c>
      <c r="G59" s="5" t="s">
        <v>18</v>
      </c>
      <c r="H59" s="7">
        <f t="shared" si="4"/>
        <v>198633.60000000001</v>
      </c>
      <c r="I59" s="7">
        <f t="shared" si="5"/>
        <v>253809.59999999998</v>
      </c>
      <c r="J59" s="5" t="e">
        <f t="shared" ca="1" si="6"/>
        <v>#NAME?</v>
      </c>
      <c r="K59" s="5" t="e">
        <f t="shared" ca="1" si="7"/>
        <v>#NAME?</v>
      </c>
    </row>
    <row r="60" spans="1:11" ht="16.5" thickTop="1" thickBot="1" x14ac:dyDescent="0.3">
      <c r="A60" s="2" t="s">
        <v>80</v>
      </c>
      <c r="B60" s="5" t="s">
        <v>22</v>
      </c>
      <c r="C60" s="6">
        <v>45705</v>
      </c>
      <c r="D60" s="7">
        <v>222703</v>
      </c>
      <c r="E60" s="5">
        <v>378</v>
      </c>
      <c r="F60" s="8">
        <v>0.89</v>
      </c>
      <c r="G60" s="5" t="s">
        <v>18</v>
      </c>
      <c r="H60" s="7">
        <f t="shared" si="4"/>
        <v>200432.7</v>
      </c>
      <c r="I60" s="7">
        <f t="shared" si="5"/>
        <v>256108.44999999998</v>
      </c>
      <c r="J60" s="5" t="e">
        <f t="shared" ca="1" si="6"/>
        <v>#NAME?</v>
      </c>
      <c r="K60" s="5" t="e">
        <f t="shared" ca="1" si="7"/>
        <v>#NAME?</v>
      </c>
    </row>
    <row r="61" spans="1:11" ht="16.5" thickTop="1" thickBot="1" x14ac:dyDescent="0.3">
      <c r="A61" s="2" t="s">
        <v>81</v>
      </c>
      <c r="B61" s="5" t="s">
        <v>34</v>
      </c>
      <c r="C61" s="6">
        <v>45712</v>
      </c>
      <c r="D61" s="7">
        <v>139680</v>
      </c>
      <c r="E61" s="5">
        <v>543</v>
      </c>
      <c r="F61" s="8">
        <v>0.71</v>
      </c>
      <c r="G61" s="5" t="s">
        <v>20</v>
      </c>
      <c r="H61" s="7">
        <f t="shared" si="4"/>
        <v>125712</v>
      </c>
      <c r="I61" s="7">
        <f t="shared" si="5"/>
        <v>160632</v>
      </c>
      <c r="J61" s="5" t="e">
        <f t="shared" ca="1" si="6"/>
        <v>#NAME?</v>
      </c>
      <c r="K61" s="5" t="e">
        <f t="shared" ca="1" si="7"/>
        <v>#NAME?</v>
      </c>
    </row>
    <row r="62" spans="1:11" ht="16.5" thickTop="1" thickBot="1" x14ac:dyDescent="0.3">
      <c r="A62" s="2" t="s">
        <v>82</v>
      </c>
      <c r="B62" s="5" t="s">
        <v>24</v>
      </c>
      <c r="C62" s="6">
        <v>45719</v>
      </c>
      <c r="D62" s="7">
        <v>108163</v>
      </c>
      <c r="E62" s="5">
        <v>203</v>
      </c>
      <c r="F62" s="8">
        <v>0.72</v>
      </c>
      <c r="G62" s="5" t="s">
        <v>20</v>
      </c>
      <c r="H62" s="7">
        <f t="shared" si="4"/>
        <v>97346.7</v>
      </c>
      <c r="I62" s="7">
        <f t="shared" si="5"/>
        <v>124387.45</v>
      </c>
      <c r="J62" s="5" t="e">
        <f t="shared" ca="1" si="6"/>
        <v>#NAME?</v>
      </c>
      <c r="K62" s="5" t="e">
        <f t="shared" ca="1" si="7"/>
        <v>#NAME?</v>
      </c>
    </row>
    <row r="63" spans="1:11" ht="16.5" thickTop="1" thickBot="1" x14ac:dyDescent="0.3">
      <c r="A63" s="2" t="s">
        <v>83</v>
      </c>
      <c r="B63" s="5" t="s">
        <v>17</v>
      </c>
      <c r="C63" s="6">
        <v>45726</v>
      </c>
      <c r="D63" s="7">
        <v>89386</v>
      </c>
      <c r="E63" s="5">
        <v>747</v>
      </c>
      <c r="F63" s="8">
        <v>0.86</v>
      </c>
      <c r="G63" s="5" t="s">
        <v>18</v>
      </c>
      <c r="H63" s="7">
        <f t="shared" si="4"/>
        <v>80447.400000000009</v>
      </c>
      <c r="I63" s="7">
        <f t="shared" si="5"/>
        <v>102793.9</v>
      </c>
      <c r="J63" s="5" t="e">
        <f t="shared" ca="1" si="6"/>
        <v>#NAME?</v>
      </c>
      <c r="K63" s="5" t="e">
        <f t="shared" ca="1" si="7"/>
        <v>#NAME?</v>
      </c>
    </row>
    <row r="64" spans="1:11" ht="16.5" thickTop="1" thickBot="1" x14ac:dyDescent="0.3">
      <c r="A64" s="2" t="s">
        <v>84</v>
      </c>
      <c r="B64" s="5" t="s">
        <v>22</v>
      </c>
      <c r="C64" s="6">
        <v>45733</v>
      </c>
      <c r="D64" s="7">
        <v>237326</v>
      </c>
      <c r="E64" s="5">
        <v>563</v>
      </c>
      <c r="F64" s="8">
        <v>0.79</v>
      </c>
      <c r="G64" s="5" t="s">
        <v>20</v>
      </c>
      <c r="H64" s="7">
        <f t="shared" si="4"/>
        <v>213593.4</v>
      </c>
      <c r="I64" s="7">
        <f t="shared" si="5"/>
        <v>272924.89999999997</v>
      </c>
      <c r="J64" s="5" t="e">
        <f t="shared" ca="1" si="6"/>
        <v>#NAME?</v>
      </c>
      <c r="K64" s="5" t="e">
        <f t="shared" ca="1" si="7"/>
        <v>#NAME?</v>
      </c>
    </row>
    <row r="65" spans="1:11" ht="16.5" thickTop="1" thickBot="1" x14ac:dyDescent="0.3">
      <c r="A65" s="2" t="s">
        <v>85</v>
      </c>
      <c r="B65" s="5" t="s">
        <v>34</v>
      </c>
      <c r="C65" s="6">
        <v>45740</v>
      </c>
      <c r="D65" s="7">
        <v>112910</v>
      </c>
      <c r="E65" s="5">
        <v>426</v>
      </c>
      <c r="F65" s="8">
        <v>0.73</v>
      </c>
      <c r="G65" s="5" t="s">
        <v>20</v>
      </c>
      <c r="H65" s="7">
        <f t="shared" si="4"/>
        <v>101619</v>
      </c>
      <c r="I65" s="7">
        <f t="shared" si="5"/>
        <v>129846.49999999999</v>
      </c>
      <c r="J65" s="5" t="e">
        <f t="shared" ca="1" si="6"/>
        <v>#NAME?</v>
      </c>
      <c r="K65" s="5" t="e">
        <f t="shared" ca="1" si="7"/>
        <v>#NAME?</v>
      </c>
    </row>
    <row r="66" spans="1:11" ht="16.5" thickTop="1" thickBot="1" x14ac:dyDescent="0.3">
      <c r="A66" s="2" t="s">
        <v>86</v>
      </c>
      <c r="B66" s="5" t="s">
        <v>17</v>
      </c>
      <c r="C66" s="6">
        <v>45747</v>
      </c>
      <c r="D66" s="7">
        <v>78977</v>
      </c>
      <c r="E66" s="5">
        <v>920</v>
      </c>
      <c r="F66" s="8">
        <v>0.96</v>
      </c>
      <c r="G66" s="5" t="s">
        <v>18</v>
      </c>
      <c r="H66" s="7">
        <f t="shared" ref="H66:H101" si="8">D66*0.9</f>
        <v>71079.3</v>
      </c>
      <c r="I66" s="7">
        <f t="shared" ref="I66:I101" si="9">D66*1.15</f>
        <v>90823.549999999988</v>
      </c>
      <c r="J66" s="5" t="e">
        <f t="shared" ref="J66:J101" ca="1" si="10">SI(F66&gt;0.9,"Alta","Media/Baja")</f>
        <v>#NAME?</v>
      </c>
      <c r="K66" s="5" t="e">
        <f t="shared" ref="K66:K97" ca="1" si="11">SI(F66&gt;=L$2,"Óptima","Revisar")</f>
        <v>#NAME?</v>
      </c>
    </row>
    <row r="67" spans="1:11" ht="16.5" thickTop="1" thickBot="1" x14ac:dyDescent="0.3">
      <c r="A67" s="2" t="s">
        <v>87</v>
      </c>
      <c r="B67" s="5" t="s">
        <v>17</v>
      </c>
      <c r="C67" s="6">
        <v>45754</v>
      </c>
      <c r="D67" s="7">
        <v>124845</v>
      </c>
      <c r="E67" s="5">
        <v>202</v>
      </c>
      <c r="F67" s="8">
        <v>0.97</v>
      </c>
      <c r="G67" s="5" t="s">
        <v>18</v>
      </c>
      <c r="H67" s="7">
        <f t="shared" si="8"/>
        <v>112360.5</v>
      </c>
      <c r="I67" s="7">
        <f t="shared" si="9"/>
        <v>143571.75</v>
      </c>
      <c r="J67" s="5" t="e">
        <f t="shared" ca="1" si="10"/>
        <v>#NAME?</v>
      </c>
      <c r="K67" s="5" t="e">
        <f t="shared" ca="1" si="11"/>
        <v>#NAME?</v>
      </c>
    </row>
    <row r="68" spans="1:11" ht="16.5" thickTop="1" thickBot="1" x14ac:dyDescent="0.3">
      <c r="A68" s="2" t="s">
        <v>88</v>
      </c>
      <c r="B68" s="5" t="s">
        <v>34</v>
      </c>
      <c r="C68" s="6">
        <v>45761</v>
      </c>
      <c r="D68" s="7">
        <v>182484</v>
      </c>
      <c r="E68" s="5">
        <v>175</v>
      </c>
      <c r="F68" s="8">
        <v>0.81</v>
      </c>
      <c r="G68" s="5" t="s">
        <v>18</v>
      </c>
      <c r="H68" s="7">
        <f t="shared" si="8"/>
        <v>164235.6</v>
      </c>
      <c r="I68" s="7">
        <f t="shared" si="9"/>
        <v>209856.59999999998</v>
      </c>
      <c r="J68" s="5" t="e">
        <f t="shared" ca="1" si="10"/>
        <v>#NAME?</v>
      </c>
      <c r="K68" s="5" t="e">
        <f t="shared" ca="1" si="11"/>
        <v>#NAME?</v>
      </c>
    </row>
    <row r="69" spans="1:11" ht="16.5" thickTop="1" thickBot="1" x14ac:dyDescent="0.3">
      <c r="A69" s="2" t="s">
        <v>89</v>
      </c>
      <c r="B69" s="5" t="s">
        <v>24</v>
      </c>
      <c r="C69" s="6">
        <v>45768</v>
      </c>
      <c r="D69" s="7">
        <v>65803</v>
      </c>
      <c r="E69" s="5">
        <v>544</v>
      </c>
      <c r="F69" s="8">
        <v>0.9</v>
      </c>
      <c r="G69" s="5" t="s">
        <v>18</v>
      </c>
      <c r="H69" s="7">
        <f t="shared" si="8"/>
        <v>59222.700000000004</v>
      </c>
      <c r="I69" s="7">
        <f t="shared" si="9"/>
        <v>75673.45</v>
      </c>
      <c r="J69" s="5" t="e">
        <f t="shared" ca="1" si="10"/>
        <v>#NAME?</v>
      </c>
      <c r="K69" s="5" t="e">
        <f t="shared" ca="1" si="11"/>
        <v>#NAME?</v>
      </c>
    </row>
    <row r="70" spans="1:11" ht="16.5" thickTop="1" thickBot="1" x14ac:dyDescent="0.3">
      <c r="A70" s="2" t="s">
        <v>90</v>
      </c>
      <c r="B70" s="5" t="s">
        <v>22</v>
      </c>
      <c r="C70" s="6">
        <v>45775</v>
      </c>
      <c r="D70" s="7">
        <v>52126</v>
      </c>
      <c r="E70" s="5">
        <v>229</v>
      </c>
      <c r="F70" s="8">
        <v>0.85</v>
      </c>
      <c r="G70" s="5" t="s">
        <v>18</v>
      </c>
      <c r="H70" s="7">
        <f t="shared" si="8"/>
        <v>46913.4</v>
      </c>
      <c r="I70" s="7">
        <f t="shared" si="9"/>
        <v>59944.899999999994</v>
      </c>
      <c r="J70" s="5" t="e">
        <f t="shared" ca="1" si="10"/>
        <v>#NAME?</v>
      </c>
      <c r="K70" s="5" t="e">
        <f t="shared" ca="1" si="11"/>
        <v>#NAME?</v>
      </c>
    </row>
    <row r="71" spans="1:11" ht="16.5" thickTop="1" thickBot="1" x14ac:dyDescent="0.3">
      <c r="A71" s="2" t="s">
        <v>91</v>
      </c>
      <c r="B71" s="5" t="s">
        <v>17</v>
      </c>
      <c r="C71" s="6">
        <v>45782</v>
      </c>
      <c r="D71" s="7">
        <v>178723</v>
      </c>
      <c r="E71" s="5">
        <v>410</v>
      </c>
      <c r="F71" s="8">
        <v>0.85</v>
      </c>
      <c r="G71" s="5" t="s">
        <v>18</v>
      </c>
      <c r="H71" s="7">
        <f t="shared" si="8"/>
        <v>160850.70000000001</v>
      </c>
      <c r="I71" s="7">
        <f t="shared" si="9"/>
        <v>205531.44999999998</v>
      </c>
      <c r="J71" s="5" t="e">
        <f t="shared" ca="1" si="10"/>
        <v>#NAME?</v>
      </c>
      <c r="K71" s="5" t="e">
        <f t="shared" ca="1" si="11"/>
        <v>#NAME?</v>
      </c>
    </row>
    <row r="72" spans="1:11" ht="16.5" thickTop="1" thickBot="1" x14ac:dyDescent="0.3">
      <c r="A72" s="2" t="s">
        <v>92</v>
      </c>
      <c r="B72" s="5" t="s">
        <v>24</v>
      </c>
      <c r="C72" s="6">
        <v>45789</v>
      </c>
      <c r="D72" s="7">
        <v>164254</v>
      </c>
      <c r="E72" s="5">
        <v>955</v>
      </c>
      <c r="F72" s="8">
        <v>0.78</v>
      </c>
      <c r="G72" s="5" t="s">
        <v>20</v>
      </c>
      <c r="H72" s="7">
        <f t="shared" si="8"/>
        <v>147828.6</v>
      </c>
      <c r="I72" s="7">
        <f t="shared" si="9"/>
        <v>188892.09999999998</v>
      </c>
      <c r="J72" s="5" t="e">
        <f t="shared" ca="1" si="10"/>
        <v>#NAME?</v>
      </c>
      <c r="K72" s="5" t="e">
        <f t="shared" ca="1" si="11"/>
        <v>#NAME?</v>
      </c>
    </row>
    <row r="73" spans="1:11" ht="16.5" thickTop="1" thickBot="1" x14ac:dyDescent="0.3">
      <c r="A73" s="2" t="s">
        <v>93</v>
      </c>
      <c r="B73" s="5" t="s">
        <v>17</v>
      </c>
      <c r="C73" s="6">
        <v>45796</v>
      </c>
      <c r="D73" s="7">
        <v>247698</v>
      </c>
      <c r="E73" s="5">
        <v>785</v>
      </c>
      <c r="F73" s="8">
        <v>0.99</v>
      </c>
      <c r="G73" s="5" t="s">
        <v>18</v>
      </c>
      <c r="H73" s="7">
        <f t="shared" si="8"/>
        <v>222928.2</v>
      </c>
      <c r="I73" s="7">
        <f t="shared" si="9"/>
        <v>284852.69999999995</v>
      </c>
      <c r="J73" s="5" t="e">
        <f t="shared" ca="1" si="10"/>
        <v>#NAME?</v>
      </c>
      <c r="K73" s="5" t="e">
        <f t="shared" ca="1" si="11"/>
        <v>#NAME?</v>
      </c>
    </row>
    <row r="74" spans="1:11" ht="16.5" thickTop="1" thickBot="1" x14ac:dyDescent="0.3">
      <c r="A74" s="2" t="s">
        <v>94</v>
      </c>
      <c r="B74" s="5" t="s">
        <v>34</v>
      </c>
      <c r="C74" s="6">
        <v>45803</v>
      </c>
      <c r="D74" s="7">
        <v>228989</v>
      </c>
      <c r="E74" s="5">
        <v>249</v>
      </c>
      <c r="F74" s="8">
        <v>0.93</v>
      </c>
      <c r="G74" s="5" t="s">
        <v>18</v>
      </c>
      <c r="H74" s="7">
        <f t="shared" si="8"/>
        <v>206090.1</v>
      </c>
      <c r="I74" s="7">
        <f t="shared" si="9"/>
        <v>263337.34999999998</v>
      </c>
      <c r="J74" s="5" t="e">
        <f t="shared" ca="1" si="10"/>
        <v>#NAME?</v>
      </c>
      <c r="K74" s="5" t="e">
        <f t="shared" ca="1" si="11"/>
        <v>#NAME?</v>
      </c>
    </row>
    <row r="75" spans="1:11" ht="16.5" thickTop="1" thickBot="1" x14ac:dyDescent="0.3">
      <c r="A75" s="2" t="s">
        <v>95</v>
      </c>
      <c r="B75" s="5" t="s">
        <v>22</v>
      </c>
      <c r="C75" s="6">
        <v>45810</v>
      </c>
      <c r="D75" s="7">
        <v>123337</v>
      </c>
      <c r="E75" s="5">
        <v>865</v>
      </c>
      <c r="F75" s="8">
        <v>0.81</v>
      </c>
      <c r="G75" s="5" t="s">
        <v>18</v>
      </c>
      <c r="H75" s="7">
        <f t="shared" si="8"/>
        <v>111003.3</v>
      </c>
      <c r="I75" s="7">
        <f t="shared" si="9"/>
        <v>141837.54999999999</v>
      </c>
      <c r="J75" s="5" t="e">
        <f t="shared" ca="1" si="10"/>
        <v>#NAME?</v>
      </c>
      <c r="K75" s="5" t="e">
        <f t="shared" ca="1" si="11"/>
        <v>#NAME?</v>
      </c>
    </row>
    <row r="76" spans="1:11" ht="16.5" thickTop="1" thickBot="1" x14ac:dyDescent="0.3">
      <c r="A76" s="2" t="s">
        <v>96</v>
      </c>
      <c r="B76" s="5" t="s">
        <v>17</v>
      </c>
      <c r="C76" s="6">
        <v>45817</v>
      </c>
      <c r="D76" s="7">
        <v>114170</v>
      </c>
      <c r="E76" s="5">
        <v>431</v>
      </c>
      <c r="F76" s="8">
        <v>0.84</v>
      </c>
      <c r="G76" s="5" t="s">
        <v>18</v>
      </c>
      <c r="H76" s="7">
        <f t="shared" si="8"/>
        <v>102753</v>
      </c>
      <c r="I76" s="7">
        <f t="shared" si="9"/>
        <v>131295.5</v>
      </c>
      <c r="J76" s="5" t="e">
        <f t="shared" ca="1" si="10"/>
        <v>#NAME?</v>
      </c>
      <c r="K76" s="5" t="e">
        <f t="shared" ca="1" si="11"/>
        <v>#NAME?</v>
      </c>
    </row>
    <row r="77" spans="1:11" ht="16.5" thickTop="1" thickBot="1" x14ac:dyDescent="0.3">
      <c r="A77" s="2" t="s">
        <v>97</v>
      </c>
      <c r="B77" s="5" t="s">
        <v>22</v>
      </c>
      <c r="C77" s="6">
        <v>45824</v>
      </c>
      <c r="D77" s="7">
        <v>154511</v>
      </c>
      <c r="E77" s="5">
        <v>940</v>
      </c>
      <c r="F77" s="8">
        <v>0.98</v>
      </c>
      <c r="G77" s="5" t="s">
        <v>18</v>
      </c>
      <c r="H77" s="7">
        <f t="shared" si="8"/>
        <v>139059.9</v>
      </c>
      <c r="I77" s="7">
        <f t="shared" si="9"/>
        <v>177687.65</v>
      </c>
      <c r="J77" s="5" t="e">
        <f t="shared" ca="1" si="10"/>
        <v>#NAME?</v>
      </c>
      <c r="K77" s="5" t="e">
        <f t="shared" ca="1" si="11"/>
        <v>#NAME?</v>
      </c>
    </row>
    <row r="78" spans="1:11" ht="16.5" thickTop="1" thickBot="1" x14ac:dyDescent="0.3">
      <c r="A78" s="2" t="s">
        <v>98</v>
      </c>
      <c r="B78" s="5" t="s">
        <v>22</v>
      </c>
      <c r="C78" s="6">
        <v>45831</v>
      </c>
      <c r="D78" s="7">
        <v>50830</v>
      </c>
      <c r="E78" s="5">
        <v>571</v>
      </c>
      <c r="F78" s="8">
        <v>0.81</v>
      </c>
      <c r="G78" s="5" t="s">
        <v>18</v>
      </c>
      <c r="H78" s="7">
        <f t="shared" si="8"/>
        <v>45747</v>
      </c>
      <c r="I78" s="7">
        <f t="shared" si="9"/>
        <v>58454.499999999993</v>
      </c>
      <c r="J78" s="5" t="e">
        <f t="shared" ca="1" si="10"/>
        <v>#NAME?</v>
      </c>
      <c r="K78" s="5" t="e">
        <f t="shared" ca="1" si="11"/>
        <v>#NAME?</v>
      </c>
    </row>
    <row r="79" spans="1:11" ht="16.5" thickTop="1" thickBot="1" x14ac:dyDescent="0.3">
      <c r="A79" s="2" t="s">
        <v>99</v>
      </c>
      <c r="B79" s="5" t="s">
        <v>22</v>
      </c>
      <c r="C79" s="6">
        <v>45838</v>
      </c>
      <c r="D79" s="7">
        <v>130412</v>
      </c>
      <c r="E79" s="5">
        <v>716</v>
      </c>
      <c r="F79" s="8">
        <v>0.74</v>
      </c>
      <c r="G79" s="5" t="s">
        <v>20</v>
      </c>
      <c r="H79" s="7">
        <f t="shared" si="8"/>
        <v>117370.8</v>
      </c>
      <c r="I79" s="7">
        <f t="shared" si="9"/>
        <v>149973.79999999999</v>
      </c>
      <c r="J79" s="5" t="e">
        <f t="shared" ca="1" si="10"/>
        <v>#NAME?</v>
      </c>
      <c r="K79" s="5" t="e">
        <f t="shared" ca="1" si="11"/>
        <v>#NAME?</v>
      </c>
    </row>
    <row r="80" spans="1:11" ht="16.5" thickTop="1" thickBot="1" x14ac:dyDescent="0.3">
      <c r="A80" s="2" t="s">
        <v>100</v>
      </c>
      <c r="B80" s="5" t="s">
        <v>17</v>
      </c>
      <c r="C80" s="6">
        <v>45845</v>
      </c>
      <c r="D80" s="7">
        <v>124897</v>
      </c>
      <c r="E80" s="5">
        <v>939</v>
      </c>
      <c r="F80" s="8">
        <v>0.86</v>
      </c>
      <c r="G80" s="5" t="s">
        <v>18</v>
      </c>
      <c r="H80" s="7">
        <f t="shared" si="8"/>
        <v>112407.3</v>
      </c>
      <c r="I80" s="7">
        <f t="shared" si="9"/>
        <v>143631.54999999999</v>
      </c>
      <c r="J80" s="5" t="e">
        <f t="shared" ca="1" si="10"/>
        <v>#NAME?</v>
      </c>
      <c r="K80" s="5" t="e">
        <f t="shared" ca="1" si="11"/>
        <v>#NAME?</v>
      </c>
    </row>
    <row r="81" spans="1:11" ht="16.5" thickTop="1" thickBot="1" x14ac:dyDescent="0.3">
      <c r="A81" s="2" t="s">
        <v>101</v>
      </c>
      <c r="B81" s="5" t="s">
        <v>17</v>
      </c>
      <c r="C81" s="6">
        <v>45852</v>
      </c>
      <c r="D81" s="7">
        <v>122894</v>
      </c>
      <c r="E81" s="5">
        <v>318</v>
      </c>
      <c r="F81" s="8">
        <v>0.91</v>
      </c>
      <c r="G81" s="5" t="s">
        <v>18</v>
      </c>
      <c r="H81" s="7">
        <f t="shared" si="8"/>
        <v>110604.6</v>
      </c>
      <c r="I81" s="7">
        <f t="shared" si="9"/>
        <v>141328.09999999998</v>
      </c>
      <c r="J81" s="5" t="e">
        <f t="shared" ca="1" si="10"/>
        <v>#NAME?</v>
      </c>
      <c r="K81" s="5" t="e">
        <f t="shared" ca="1" si="11"/>
        <v>#NAME?</v>
      </c>
    </row>
    <row r="82" spans="1:11" ht="16.5" thickTop="1" thickBot="1" x14ac:dyDescent="0.3">
      <c r="A82" s="2" t="s">
        <v>102</v>
      </c>
      <c r="B82" s="5" t="s">
        <v>22</v>
      </c>
      <c r="C82" s="6">
        <v>45859</v>
      </c>
      <c r="D82" s="7">
        <v>232327</v>
      </c>
      <c r="E82" s="5">
        <v>753</v>
      </c>
      <c r="F82" s="8">
        <v>0.73</v>
      </c>
      <c r="G82" s="5" t="s">
        <v>20</v>
      </c>
      <c r="H82" s="7">
        <f t="shared" si="8"/>
        <v>209094.30000000002</v>
      </c>
      <c r="I82" s="7">
        <f t="shared" si="9"/>
        <v>267176.05</v>
      </c>
      <c r="J82" s="5" t="e">
        <f t="shared" ca="1" si="10"/>
        <v>#NAME?</v>
      </c>
      <c r="K82" s="5" t="e">
        <f t="shared" ca="1" si="11"/>
        <v>#NAME?</v>
      </c>
    </row>
    <row r="83" spans="1:11" ht="16.5" thickTop="1" thickBot="1" x14ac:dyDescent="0.3">
      <c r="A83" s="2" t="s">
        <v>103</v>
      </c>
      <c r="B83" s="5" t="s">
        <v>34</v>
      </c>
      <c r="C83" s="6">
        <v>45866</v>
      </c>
      <c r="D83" s="7">
        <v>98287</v>
      </c>
      <c r="E83" s="5">
        <v>783</v>
      </c>
      <c r="F83" s="8">
        <v>0.84</v>
      </c>
      <c r="G83" s="5" t="s">
        <v>18</v>
      </c>
      <c r="H83" s="7">
        <f t="shared" si="8"/>
        <v>88458.3</v>
      </c>
      <c r="I83" s="7">
        <f t="shared" si="9"/>
        <v>113030.04999999999</v>
      </c>
      <c r="J83" s="5" t="e">
        <f t="shared" ca="1" si="10"/>
        <v>#NAME?</v>
      </c>
      <c r="K83" s="5" t="e">
        <f t="shared" ca="1" si="11"/>
        <v>#NAME?</v>
      </c>
    </row>
    <row r="84" spans="1:11" ht="16.5" thickTop="1" thickBot="1" x14ac:dyDescent="0.3">
      <c r="A84" s="2" t="s">
        <v>104</v>
      </c>
      <c r="B84" s="5" t="s">
        <v>34</v>
      </c>
      <c r="C84" s="6">
        <v>45873</v>
      </c>
      <c r="D84" s="7">
        <v>214290</v>
      </c>
      <c r="E84" s="5">
        <v>226</v>
      </c>
      <c r="F84" s="8">
        <v>0.73</v>
      </c>
      <c r="G84" s="5" t="s">
        <v>20</v>
      </c>
      <c r="H84" s="7">
        <f t="shared" si="8"/>
        <v>192861</v>
      </c>
      <c r="I84" s="7">
        <f t="shared" si="9"/>
        <v>246433.49999999997</v>
      </c>
      <c r="J84" s="5" t="e">
        <f t="shared" ca="1" si="10"/>
        <v>#NAME?</v>
      </c>
      <c r="K84" s="5" t="e">
        <f t="shared" ca="1" si="11"/>
        <v>#NAME?</v>
      </c>
    </row>
    <row r="85" spans="1:11" ht="16.5" thickTop="1" thickBot="1" x14ac:dyDescent="0.3">
      <c r="A85" s="2" t="s">
        <v>105</v>
      </c>
      <c r="B85" s="5" t="s">
        <v>17</v>
      </c>
      <c r="C85" s="6">
        <v>45880</v>
      </c>
      <c r="D85" s="7">
        <v>135369</v>
      </c>
      <c r="E85" s="5">
        <v>140</v>
      </c>
      <c r="F85" s="8">
        <v>0.9</v>
      </c>
      <c r="G85" s="5" t="s">
        <v>18</v>
      </c>
      <c r="H85" s="7">
        <f t="shared" si="8"/>
        <v>121832.1</v>
      </c>
      <c r="I85" s="7">
        <f t="shared" si="9"/>
        <v>155674.34999999998</v>
      </c>
      <c r="J85" s="5" t="e">
        <f t="shared" ca="1" si="10"/>
        <v>#NAME?</v>
      </c>
      <c r="K85" s="5" t="e">
        <f t="shared" ca="1" si="11"/>
        <v>#NAME?</v>
      </c>
    </row>
    <row r="86" spans="1:11" ht="16.5" thickTop="1" thickBot="1" x14ac:dyDescent="0.3">
      <c r="A86" s="2" t="s">
        <v>106</v>
      </c>
      <c r="B86" s="5" t="s">
        <v>22</v>
      </c>
      <c r="C86" s="6">
        <v>45887</v>
      </c>
      <c r="D86" s="7">
        <v>244882</v>
      </c>
      <c r="E86" s="5">
        <v>340</v>
      </c>
      <c r="F86" s="8">
        <v>0.81</v>
      </c>
      <c r="G86" s="5" t="s">
        <v>18</v>
      </c>
      <c r="H86" s="7">
        <f t="shared" si="8"/>
        <v>220393.80000000002</v>
      </c>
      <c r="I86" s="7">
        <f t="shared" si="9"/>
        <v>281614.3</v>
      </c>
      <c r="J86" s="5" t="e">
        <f t="shared" ca="1" si="10"/>
        <v>#NAME?</v>
      </c>
      <c r="K86" s="5" t="e">
        <f t="shared" ca="1" si="11"/>
        <v>#NAME?</v>
      </c>
    </row>
    <row r="87" spans="1:11" ht="16.5" thickTop="1" thickBot="1" x14ac:dyDescent="0.3">
      <c r="A87" s="2" t="s">
        <v>107</v>
      </c>
      <c r="B87" s="5" t="s">
        <v>24</v>
      </c>
      <c r="C87" s="6">
        <v>45894</v>
      </c>
      <c r="D87" s="7">
        <v>51700</v>
      </c>
      <c r="E87" s="5">
        <v>502</v>
      </c>
      <c r="F87" s="8">
        <v>0.92</v>
      </c>
      <c r="G87" s="5" t="s">
        <v>18</v>
      </c>
      <c r="H87" s="7">
        <f t="shared" si="8"/>
        <v>46530</v>
      </c>
      <c r="I87" s="7">
        <f t="shared" si="9"/>
        <v>59454.999999999993</v>
      </c>
      <c r="J87" s="5" t="e">
        <f t="shared" ca="1" si="10"/>
        <v>#NAME?</v>
      </c>
      <c r="K87" s="5" t="e">
        <f t="shared" ca="1" si="11"/>
        <v>#NAME?</v>
      </c>
    </row>
    <row r="88" spans="1:11" ht="16.5" thickTop="1" thickBot="1" x14ac:dyDescent="0.3">
      <c r="A88" s="2" t="s">
        <v>108</v>
      </c>
      <c r="B88" s="5" t="s">
        <v>17</v>
      </c>
      <c r="C88" s="6">
        <v>45901</v>
      </c>
      <c r="D88" s="7">
        <v>87312</v>
      </c>
      <c r="E88" s="5">
        <v>832</v>
      </c>
      <c r="F88" s="8">
        <v>0.99</v>
      </c>
      <c r="G88" s="5" t="s">
        <v>18</v>
      </c>
      <c r="H88" s="7">
        <f t="shared" si="8"/>
        <v>78580.800000000003</v>
      </c>
      <c r="I88" s="7">
        <f t="shared" si="9"/>
        <v>100408.79999999999</v>
      </c>
      <c r="J88" s="5" t="e">
        <f t="shared" ca="1" si="10"/>
        <v>#NAME?</v>
      </c>
      <c r="K88" s="5" t="e">
        <f t="shared" ca="1" si="11"/>
        <v>#NAME?</v>
      </c>
    </row>
    <row r="89" spans="1:11" ht="16.5" thickTop="1" thickBot="1" x14ac:dyDescent="0.3">
      <c r="A89" s="2" t="s">
        <v>109</v>
      </c>
      <c r="B89" s="5" t="s">
        <v>22</v>
      </c>
      <c r="C89" s="6">
        <v>45908</v>
      </c>
      <c r="D89" s="7">
        <v>186401</v>
      </c>
      <c r="E89" s="5">
        <v>637</v>
      </c>
      <c r="F89" s="8">
        <v>0.74</v>
      </c>
      <c r="G89" s="5" t="s">
        <v>20</v>
      </c>
      <c r="H89" s="7">
        <f t="shared" si="8"/>
        <v>167760.9</v>
      </c>
      <c r="I89" s="7">
        <f t="shared" si="9"/>
        <v>214361.15</v>
      </c>
      <c r="J89" s="5" t="e">
        <f t="shared" ca="1" si="10"/>
        <v>#NAME?</v>
      </c>
      <c r="K89" s="5" t="e">
        <f t="shared" ca="1" si="11"/>
        <v>#NAME?</v>
      </c>
    </row>
    <row r="90" spans="1:11" ht="16.5" thickTop="1" thickBot="1" x14ac:dyDescent="0.3">
      <c r="A90" s="2" t="s">
        <v>110</v>
      </c>
      <c r="B90" s="5" t="s">
        <v>34</v>
      </c>
      <c r="C90" s="6">
        <v>45915</v>
      </c>
      <c r="D90" s="7">
        <v>174837</v>
      </c>
      <c r="E90" s="5">
        <v>859</v>
      </c>
      <c r="F90" s="8">
        <v>0.79</v>
      </c>
      <c r="G90" s="5" t="s">
        <v>20</v>
      </c>
      <c r="H90" s="7">
        <f t="shared" si="8"/>
        <v>157353.30000000002</v>
      </c>
      <c r="I90" s="7">
        <f t="shared" si="9"/>
        <v>201062.55</v>
      </c>
      <c r="J90" s="5" t="e">
        <f t="shared" ca="1" si="10"/>
        <v>#NAME?</v>
      </c>
      <c r="K90" s="5" t="e">
        <f t="shared" ca="1" si="11"/>
        <v>#NAME?</v>
      </c>
    </row>
    <row r="91" spans="1:11" ht="16.5" thickTop="1" thickBot="1" x14ac:dyDescent="0.3">
      <c r="A91" s="2" t="s">
        <v>111</v>
      </c>
      <c r="B91" s="5" t="s">
        <v>22</v>
      </c>
      <c r="C91" s="6">
        <v>45922</v>
      </c>
      <c r="D91" s="7">
        <v>195430</v>
      </c>
      <c r="E91" s="5">
        <v>620</v>
      </c>
      <c r="F91" s="8">
        <v>0.77</v>
      </c>
      <c r="G91" s="5" t="s">
        <v>20</v>
      </c>
      <c r="H91" s="7">
        <f t="shared" si="8"/>
        <v>175887</v>
      </c>
      <c r="I91" s="7">
        <f t="shared" si="9"/>
        <v>224744.49999999997</v>
      </c>
      <c r="J91" s="5" t="e">
        <f t="shared" ca="1" si="10"/>
        <v>#NAME?</v>
      </c>
      <c r="K91" s="5" t="e">
        <f t="shared" ca="1" si="11"/>
        <v>#NAME?</v>
      </c>
    </row>
    <row r="92" spans="1:11" ht="16.5" thickTop="1" thickBot="1" x14ac:dyDescent="0.3">
      <c r="A92" s="2" t="s">
        <v>112</v>
      </c>
      <c r="B92" s="5" t="s">
        <v>22</v>
      </c>
      <c r="C92" s="6">
        <v>45929</v>
      </c>
      <c r="D92" s="7">
        <v>112993</v>
      </c>
      <c r="E92" s="5">
        <v>359</v>
      </c>
      <c r="F92" s="8">
        <v>0.91</v>
      </c>
      <c r="G92" s="5" t="s">
        <v>18</v>
      </c>
      <c r="H92" s="7">
        <f t="shared" si="8"/>
        <v>101693.7</v>
      </c>
      <c r="I92" s="7">
        <f t="shared" si="9"/>
        <v>129941.95</v>
      </c>
      <c r="J92" s="5" t="e">
        <f t="shared" ca="1" si="10"/>
        <v>#NAME?</v>
      </c>
      <c r="K92" s="5" t="e">
        <f t="shared" ca="1" si="11"/>
        <v>#NAME?</v>
      </c>
    </row>
    <row r="93" spans="1:11" ht="16.5" thickTop="1" thickBot="1" x14ac:dyDescent="0.3">
      <c r="A93" s="2" t="s">
        <v>113</v>
      </c>
      <c r="B93" s="5" t="s">
        <v>24</v>
      </c>
      <c r="C93" s="6">
        <v>45936</v>
      </c>
      <c r="D93" s="7">
        <v>67032</v>
      </c>
      <c r="E93" s="5">
        <v>465</v>
      </c>
      <c r="F93" s="8">
        <v>0.81</v>
      </c>
      <c r="G93" s="5" t="s">
        <v>18</v>
      </c>
      <c r="H93" s="7">
        <f t="shared" si="8"/>
        <v>60328.800000000003</v>
      </c>
      <c r="I93" s="7">
        <f t="shared" si="9"/>
        <v>77086.799999999988</v>
      </c>
      <c r="J93" s="5" t="e">
        <f t="shared" ca="1" si="10"/>
        <v>#NAME?</v>
      </c>
      <c r="K93" s="5" t="e">
        <f t="shared" ca="1" si="11"/>
        <v>#NAME?</v>
      </c>
    </row>
    <row r="94" spans="1:11" ht="16.5" thickTop="1" thickBot="1" x14ac:dyDescent="0.3">
      <c r="A94" s="2" t="s">
        <v>114</v>
      </c>
      <c r="B94" s="5" t="s">
        <v>34</v>
      </c>
      <c r="C94" s="6">
        <v>45943</v>
      </c>
      <c r="D94" s="7">
        <v>190321</v>
      </c>
      <c r="E94" s="5">
        <v>438</v>
      </c>
      <c r="F94" s="8">
        <v>0.94</v>
      </c>
      <c r="G94" s="5" t="s">
        <v>18</v>
      </c>
      <c r="H94" s="7">
        <f t="shared" si="8"/>
        <v>171288.9</v>
      </c>
      <c r="I94" s="7">
        <f t="shared" si="9"/>
        <v>218869.15</v>
      </c>
      <c r="J94" s="5" t="e">
        <f t="shared" ca="1" si="10"/>
        <v>#NAME?</v>
      </c>
      <c r="K94" s="5" t="e">
        <f t="shared" ca="1" si="11"/>
        <v>#NAME?</v>
      </c>
    </row>
    <row r="95" spans="1:11" ht="16.5" thickTop="1" thickBot="1" x14ac:dyDescent="0.3">
      <c r="A95" s="2" t="s">
        <v>115</v>
      </c>
      <c r="B95" s="5" t="s">
        <v>17</v>
      </c>
      <c r="C95" s="6">
        <v>45950</v>
      </c>
      <c r="D95" s="7">
        <v>173441</v>
      </c>
      <c r="E95" s="5">
        <v>495</v>
      </c>
      <c r="F95" s="8">
        <v>0.95</v>
      </c>
      <c r="G95" s="5" t="s">
        <v>18</v>
      </c>
      <c r="H95" s="7">
        <f t="shared" si="8"/>
        <v>156096.9</v>
      </c>
      <c r="I95" s="7">
        <f t="shared" si="9"/>
        <v>199457.15</v>
      </c>
      <c r="J95" s="5" t="e">
        <f t="shared" ca="1" si="10"/>
        <v>#NAME?</v>
      </c>
      <c r="K95" s="5" t="e">
        <f t="shared" ca="1" si="11"/>
        <v>#NAME?</v>
      </c>
    </row>
    <row r="96" spans="1:11" ht="16.5" thickTop="1" thickBot="1" x14ac:dyDescent="0.3">
      <c r="A96" s="2" t="s">
        <v>116</v>
      </c>
      <c r="B96" s="5" t="s">
        <v>24</v>
      </c>
      <c r="C96" s="6">
        <v>45957</v>
      </c>
      <c r="D96" s="7">
        <v>65918</v>
      </c>
      <c r="E96" s="5">
        <v>611</v>
      </c>
      <c r="F96" s="8">
        <v>0.76</v>
      </c>
      <c r="G96" s="5" t="s">
        <v>20</v>
      </c>
      <c r="H96" s="7">
        <f t="shared" si="8"/>
        <v>59326.200000000004</v>
      </c>
      <c r="I96" s="7">
        <f t="shared" si="9"/>
        <v>75805.7</v>
      </c>
      <c r="J96" s="5" t="e">
        <f t="shared" ca="1" si="10"/>
        <v>#NAME?</v>
      </c>
      <c r="K96" s="5" t="e">
        <f t="shared" ca="1" si="11"/>
        <v>#NAME?</v>
      </c>
    </row>
    <row r="97" spans="1:11" ht="16.5" thickTop="1" thickBot="1" x14ac:dyDescent="0.3">
      <c r="A97" s="2" t="s">
        <v>117</v>
      </c>
      <c r="B97" s="5" t="s">
        <v>24</v>
      </c>
      <c r="C97" s="6">
        <v>45964</v>
      </c>
      <c r="D97" s="7">
        <v>137416</v>
      </c>
      <c r="E97" s="5">
        <v>337</v>
      </c>
      <c r="F97" s="8">
        <v>0.85</v>
      </c>
      <c r="G97" s="5" t="s">
        <v>18</v>
      </c>
      <c r="H97" s="7">
        <f t="shared" si="8"/>
        <v>123674.40000000001</v>
      </c>
      <c r="I97" s="7">
        <f t="shared" si="9"/>
        <v>158028.4</v>
      </c>
      <c r="J97" s="5" t="e">
        <f t="shared" ca="1" si="10"/>
        <v>#NAME?</v>
      </c>
      <c r="K97" s="5" t="e">
        <f t="shared" ca="1" si="11"/>
        <v>#NAME?</v>
      </c>
    </row>
    <row r="98" spans="1:11" ht="16.5" thickTop="1" thickBot="1" x14ac:dyDescent="0.3">
      <c r="A98" s="2" t="s">
        <v>118</v>
      </c>
      <c r="B98" s="5" t="s">
        <v>22</v>
      </c>
      <c r="C98" s="6">
        <v>45971</v>
      </c>
      <c r="D98" s="7">
        <v>156993</v>
      </c>
      <c r="E98" s="5">
        <v>562</v>
      </c>
      <c r="F98" s="8">
        <v>0.78</v>
      </c>
      <c r="G98" s="5" t="s">
        <v>20</v>
      </c>
      <c r="H98" s="7">
        <f t="shared" si="8"/>
        <v>141293.70000000001</v>
      </c>
      <c r="I98" s="7">
        <f t="shared" si="9"/>
        <v>180541.94999999998</v>
      </c>
      <c r="J98" s="5" t="e">
        <f t="shared" ca="1" si="10"/>
        <v>#NAME?</v>
      </c>
      <c r="K98" s="5" t="e">
        <f t="shared" ref="K98:K129" ca="1" si="12">SI(F98&gt;=L$2,"Óptima","Revisar")</f>
        <v>#NAME?</v>
      </c>
    </row>
    <row r="99" spans="1:11" ht="16.5" thickTop="1" thickBot="1" x14ac:dyDescent="0.3">
      <c r="A99" s="2" t="s">
        <v>119</v>
      </c>
      <c r="B99" s="5" t="s">
        <v>34</v>
      </c>
      <c r="C99" s="6">
        <v>45978</v>
      </c>
      <c r="D99" s="7">
        <v>210838</v>
      </c>
      <c r="E99" s="5">
        <v>176</v>
      </c>
      <c r="F99" s="8">
        <v>0.77</v>
      </c>
      <c r="G99" s="5" t="s">
        <v>20</v>
      </c>
      <c r="H99" s="7">
        <f t="shared" si="8"/>
        <v>189754.2</v>
      </c>
      <c r="I99" s="7">
        <f t="shared" si="9"/>
        <v>242463.69999999998</v>
      </c>
      <c r="J99" s="5" t="e">
        <f t="shared" ca="1" si="10"/>
        <v>#NAME?</v>
      </c>
      <c r="K99" s="5" t="e">
        <f t="shared" ca="1" si="12"/>
        <v>#NAME?</v>
      </c>
    </row>
    <row r="100" spans="1:11" ht="16.5" thickTop="1" thickBot="1" x14ac:dyDescent="0.3">
      <c r="A100" s="2" t="s">
        <v>120</v>
      </c>
      <c r="B100" s="5" t="s">
        <v>34</v>
      </c>
      <c r="C100" s="6">
        <v>45985</v>
      </c>
      <c r="D100" s="7">
        <v>96523</v>
      </c>
      <c r="E100" s="5">
        <v>866</v>
      </c>
      <c r="F100" s="8">
        <v>0.93</v>
      </c>
      <c r="G100" s="5" t="s">
        <v>18</v>
      </c>
      <c r="H100" s="7">
        <f t="shared" si="8"/>
        <v>86870.7</v>
      </c>
      <c r="I100" s="7">
        <f t="shared" si="9"/>
        <v>111001.45</v>
      </c>
      <c r="J100" s="5" t="e">
        <f t="shared" ca="1" si="10"/>
        <v>#NAME?</v>
      </c>
      <c r="K100" s="5" t="e">
        <f t="shared" ca="1" si="12"/>
        <v>#NAME?</v>
      </c>
    </row>
    <row r="101" spans="1:11" ht="16.5" thickTop="1" thickBot="1" x14ac:dyDescent="0.3">
      <c r="A101" s="2" t="s">
        <v>121</v>
      </c>
      <c r="B101" s="5" t="s">
        <v>34</v>
      </c>
      <c r="C101" s="6">
        <v>45992</v>
      </c>
      <c r="D101" s="7">
        <v>158753</v>
      </c>
      <c r="E101" s="5">
        <v>635</v>
      </c>
      <c r="F101" s="8">
        <v>0.89</v>
      </c>
      <c r="G101" s="5" t="s">
        <v>18</v>
      </c>
      <c r="H101" s="7">
        <f t="shared" si="8"/>
        <v>142877.70000000001</v>
      </c>
      <c r="I101" s="7">
        <f t="shared" si="9"/>
        <v>182565.94999999998</v>
      </c>
      <c r="J101" s="5" t="e">
        <f t="shared" ca="1" si="10"/>
        <v>#NAME?</v>
      </c>
      <c r="K101" s="5" t="e">
        <f t="shared" ca="1" si="12"/>
        <v>#NAME?</v>
      </c>
    </row>
    <row r="102" spans="1:11" ht="15.75" thickTop="1" x14ac:dyDescent="0.25">
      <c r="B102" s="9"/>
      <c r="C102" s="9"/>
      <c r="D102" s="9"/>
      <c r="E102" s="9"/>
      <c r="F102" s="9"/>
      <c r="G102" s="9"/>
      <c r="H102" s="9"/>
      <c r="I102" s="9"/>
      <c r="J102" s="9"/>
      <c r="K102" s="9"/>
    </row>
  </sheetData>
  <autoFilter ref="A1:J101"/>
  <mergeCells count="1">
    <mergeCell ref="L2:M2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Explicación</vt:lpstr>
      <vt:lpstr>Mantenimiento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Uriel Molina</dc:creator>
  <cp:lastModifiedBy>Uriel Molina</cp:lastModifiedBy>
  <dcterms:created xsi:type="dcterms:W3CDTF">2025-05-16T14:56:26Z</dcterms:created>
  <dcterms:modified xsi:type="dcterms:W3CDTF">2025-05-16T16:25:15Z</dcterms:modified>
</cp:coreProperties>
</file>