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estero\Documents\LUJI\7º A\"/>
    </mc:Choice>
  </mc:AlternateContent>
  <bookViews>
    <workbookView xWindow="0" yWindow="0" windowWidth="19200" windowHeight="7515"/>
  </bookViews>
  <sheets>
    <sheet name="Hoja1" sheetId="1" r:id="rId1"/>
    <sheet name="Hoja2" sheetId="2" r:id="rId2"/>
  </sheets>
  <definedNames>
    <definedName name="_xlnm._FilterDatabase" localSheetId="1" hidden="1">Hoja2!$B$10:$J$135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11" i="2"/>
  <c r="H99" i="2" l="1"/>
  <c r="H93" i="2"/>
  <c r="H82" i="2"/>
  <c r="H66" i="2"/>
  <c r="H37" i="2"/>
  <c r="H14" i="2"/>
  <c r="E131" i="2" l="1"/>
  <c r="E132" i="2" s="1"/>
  <c r="H96" i="2"/>
  <c r="J96" i="2" s="1"/>
  <c r="H130" i="2"/>
  <c r="J130" i="2" s="1"/>
  <c r="H22" i="2"/>
  <c r="J22" i="2" s="1"/>
  <c r="H23" i="2"/>
  <c r="H24" i="2"/>
  <c r="H25" i="2"/>
  <c r="H26" i="2"/>
  <c r="J26" i="2" s="1"/>
  <c r="H27" i="2"/>
  <c r="J27" i="2" s="1"/>
  <c r="H28" i="2"/>
  <c r="J28" i="2" s="1"/>
  <c r="H29" i="2"/>
  <c r="H30" i="2"/>
  <c r="J30" i="2" s="1"/>
  <c r="H31" i="2"/>
  <c r="J31" i="2" s="1"/>
  <c r="H32" i="2"/>
  <c r="J32" i="2" s="1"/>
  <c r="H33" i="2"/>
  <c r="J33" i="2" s="1"/>
  <c r="H34" i="2"/>
  <c r="J34" i="2" s="1"/>
  <c r="H35" i="2"/>
  <c r="H36" i="2"/>
  <c r="H38" i="2"/>
  <c r="J38" i="2" s="1"/>
  <c r="H39" i="2"/>
  <c r="H40" i="2"/>
  <c r="H42" i="2"/>
  <c r="H43" i="2"/>
  <c r="J43" i="2" s="1"/>
  <c r="H44" i="2"/>
  <c r="J44" i="2" s="1"/>
  <c r="H45" i="2"/>
  <c r="H46" i="2"/>
  <c r="J46" i="2" s="1"/>
  <c r="H47" i="2"/>
  <c r="J47" i="2" s="1"/>
  <c r="H48" i="2"/>
  <c r="J48" i="2" s="1"/>
  <c r="H49" i="2"/>
  <c r="J49" i="2" s="1"/>
  <c r="H50" i="2"/>
  <c r="J50" i="2" s="1"/>
  <c r="H51" i="2"/>
  <c r="J51" i="2" s="1"/>
  <c r="H52" i="2"/>
  <c r="J52" i="2" s="1"/>
  <c r="H53" i="2"/>
  <c r="J53" i="2" s="1"/>
  <c r="H54" i="2"/>
  <c r="J54" i="2" s="1"/>
  <c r="H55" i="2"/>
  <c r="J55" i="2" s="1"/>
  <c r="H56" i="2"/>
  <c r="J56" i="2" s="1"/>
  <c r="H57" i="2"/>
  <c r="J57" i="2" s="1"/>
  <c r="H58" i="2"/>
  <c r="J58" i="2" s="1"/>
  <c r="H59" i="2"/>
  <c r="J59" i="2" s="1"/>
  <c r="H60" i="2"/>
  <c r="J60" i="2" s="1"/>
  <c r="H61" i="2"/>
  <c r="J61" i="2" s="1"/>
  <c r="H62" i="2"/>
  <c r="J62" i="2" s="1"/>
  <c r="H63" i="2"/>
  <c r="J63" i="2" s="1"/>
  <c r="H64" i="2"/>
  <c r="J64" i="2" s="1"/>
  <c r="H65" i="2"/>
  <c r="H67" i="2"/>
  <c r="J67" i="2" s="1"/>
  <c r="H68" i="2"/>
  <c r="H69" i="2"/>
  <c r="H70" i="2"/>
  <c r="H71" i="2"/>
  <c r="H72" i="2"/>
  <c r="H73" i="2"/>
  <c r="J73" i="2" s="1"/>
  <c r="H74" i="2"/>
  <c r="J74" i="2" s="1"/>
  <c r="H75" i="2"/>
  <c r="J75" i="2" s="1"/>
  <c r="H76" i="2"/>
  <c r="H77" i="2"/>
  <c r="J77" i="2" s="1"/>
  <c r="H78" i="2"/>
  <c r="J78" i="2" s="1"/>
  <c r="H79" i="2"/>
  <c r="J79" i="2" s="1"/>
  <c r="H80" i="2"/>
  <c r="J80" i="2" s="1"/>
  <c r="H81" i="2"/>
  <c r="H83" i="2"/>
  <c r="J83" i="2" s="1"/>
  <c r="H84" i="2"/>
  <c r="J84" i="2" s="1"/>
  <c r="H85" i="2"/>
  <c r="J85" i="2" s="1"/>
  <c r="H86" i="2"/>
  <c r="H87" i="2"/>
  <c r="J87" i="2" s="1"/>
  <c r="H88" i="2"/>
  <c r="J88" i="2" s="1"/>
  <c r="H89" i="2"/>
  <c r="J89" i="2" s="1"/>
  <c r="H90" i="2"/>
  <c r="J90" i="2" s="1"/>
  <c r="H91" i="2"/>
  <c r="J91" i="2" s="1"/>
  <c r="H92" i="2"/>
  <c r="H94" i="2"/>
  <c r="H95" i="2"/>
  <c r="J95" i="2" s="1"/>
  <c r="H97" i="2"/>
  <c r="H98" i="2"/>
  <c r="H100" i="2"/>
  <c r="J100" i="2" s="1"/>
  <c r="H101" i="2"/>
  <c r="J101" i="2" s="1"/>
  <c r="H102" i="2"/>
  <c r="H103" i="2"/>
  <c r="J103" i="2" s="1"/>
  <c r="H104" i="2"/>
  <c r="J104" i="2" s="1"/>
  <c r="H105" i="2"/>
  <c r="J105" i="2" s="1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J112" i="2" s="1"/>
  <c r="H113" i="2"/>
  <c r="J113" i="2" s="1"/>
  <c r="H114" i="2"/>
  <c r="J114" i="2" s="1"/>
  <c r="H115" i="2"/>
  <c r="H116" i="2"/>
  <c r="J116" i="2" s="1"/>
  <c r="H117" i="2"/>
  <c r="J117" i="2" s="1"/>
  <c r="H118" i="2"/>
  <c r="J118" i="2" s="1"/>
  <c r="H119" i="2"/>
  <c r="J119" i="2" s="1"/>
  <c r="H120" i="2"/>
  <c r="J120" i="2" s="1"/>
  <c r="H121" i="2"/>
  <c r="J121" i="2" s="1"/>
  <c r="H122" i="2"/>
  <c r="J122" i="2" s="1"/>
  <c r="H123" i="2"/>
  <c r="H124" i="2"/>
  <c r="J124" i="2" s="1"/>
  <c r="H125" i="2"/>
  <c r="H126" i="2"/>
  <c r="H127" i="2"/>
  <c r="H128" i="2"/>
  <c r="H129" i="2"/>
  <c r="H18" i="2"/>
  <c r="J18" i="2" s="1"/>
  <c r="H19" i="2"/>
  <c r="H20" i="2"/>
  <c r="J20" i="2" s="1"/>
  <c r="H21" i="2"/>
  <c r="J21" i="2" s="1"/>
  <c r="H12" i="2"/>
  <c r="J12" i="2" s="1"/>
  <c r="H13" i="2"/>
  <c r="J13" i="2" s="1"/>
  <c r="H15" i="2"/>
  <c r="H16" i="2"/>
  <c r="J16" i="2" s="1"/>
  <c r="H17" i="2"/>
  <c r="J17" i="2" s="1"/>
  <c r="H11" i="2"/>
  <c r="J11" i="2" s="1"/>
  <c r="E133" i="2" l="1"/>
</calcChain>
</file>

<file path=xl/sharedStrings.xml><?xml version="1.0" encoding="utf-8"?>
<sst xmlns="http://schemas.openxmlformats.org/spreadsheetml/2006/main" count="257" uniqueCount="235">
  <si>
    <t>Precio por unidad</t>
  </si>
  <si>
    <t>Andes Septentrionales</t>
  </si>
  <si>
    <t>Nº de Bolsa</t>
  </si>
  <si>
    <t>Bolsa Nº 1</t>
  </si>
  <si>
    <t>Bolsa Nº 2</t>
  </si>
  <si>
    <t>Bolsa Nº 3</t>
  </si>
  <si>
    <t>Bolsa Nº 4</t>
  </si>
  <si>
    <t>Bolsa Nº 5</t>
  </si>
  <si>
    <t>Bolsa Nº 6</t>
  </si>
  <si>
    <t>Bolsa Nº 7</t>
  </si>
  <si>
    <t>Bolsa Nº 8</t>
  </si>
  <si>
    <t>Bolsa Nº 9</t>
  </si>
  <si>
    <t>Bolsa Nº 10</t>
  </si>
  <si>
    <t>Bolsa Nº 11</t>
  </si>
  <si>
    <t>Bolsa Nº 12</t>
  </si>
  <si>
    <t>Bolsa Nº 13</t>
  </si>
  <si>
    <t>Bolsa Nº 14</t>
  </si>
  <si>
    <t>Bolsa Nº 15</t>
  </si>
  <si>
    <t>Bolsa Nº 16</t>
  </si>
  <si>
    <t>Bolsa Nº 17</t>
  </si>
  <si>
    <t>Bolsa Nº 18</t>
  </si>
  <si>
    <t>Bolsa Nº 19</t>
  </si>
  <si>
    <t>Bolsa Nº 20</t>
  </si>
  <si>
    <t>Bolsa Nº 21</t>
  </si>
  <si>
    <t>Bolsa Nº 22</t>
  </si>
  <si>
    <t>Bolsa Nº 23</t>
  </si>
  <si>
    <t>Bolsa Nº 24</t>
  </si>
  <si>
    <t>Bolsa Nº 25</t>
  </si>
  <si>
    <t>Bolsa Nº 26</t>
  </si>
  <si>
    <t>Bolsa Nº 27</t>
  </si>
  <si>
    <t>Bolsa Nº 28</t>
  </si>
  <si>
    <t>Bolsa Nº 29</t>
  </si>
  <si>
    <t>Bolsa Nº 30</t>
  </si>
  <si>
    <t>Bolsa Nº 31</t>
  </si>
  <si>
    <t>Bolsa Nº 32</t>
  </si>
  <si>
    <t>Bolsa Nº 33</t>
  </si>
  <si>
    <t>Bolsa Nº 34</t>
  </si>
  <si>
    <t>Bolsa Nº 35</t>
  </si>
  <si>
    <t>Bolsa Nº 36</t>
  </si>
  <si>
    <t>Bolsa Nº 37</t>
  </si>
  <si>
    <t>Bolsa Nº 38</t>
  </si>
  <si>
    <t>Bolsa Nº 39</t>
  </si>
  <si>
    <t>Bolsa Nº 40</t>
  </si>
  <si>
    <t>Bolsa Nº 41</t>
  </si>
  <si>
    <t>Bolsa Nº 42</t>
  </si>
  <si>
    <t>Bolsa Nº 43</t>
  </si>
  <si>
    <t>Bolsa Nº 44</t>
  </si>
  <si>
    <t>Bolsa Nº 45</t>
  </si>
  <si>
    <t>Bolsa Nº 46</t>
  </si>
  <si>
    <t>Bolsa Nº 47</t>
  </si>
  <si>
    <t>Bolsa Nº 48</t>
  </si>
  <si>
    <t>Bolsa Nº 49</t>
  </si>
  <si>
    <t>Bolsa Nº 50</t>
  </si>
  <si>
    <t>Bolsa Nº 51</t>
  </si>
  <si>
    <t>Bolsa Nº 52</t>
  </si>
  <si>
    <t>Bolsa Nº 53</t>
  </si>
  <si>
    <t>Bolsa Nº 54</t>
  </si>
  <si>
    <t>Bolsa Nº 55</t>
  </si>
  <si>
    <t>Bolsa Nº 56</t>
  </si>
  <si>
    <t>Bolsa Nº 57</t>
  </si>
  <si>
    <t>Bolsa Nº 58</t>
  </si>
  <si>
    <t>Bolsa Nº 59</t>
  </si>
  <si>
    <t>Bolsa Nº 60</t>
  </si>
  <si>
    <t>Bolsa Nº 61</t>
  </si>
  <si>
    <t>Bolsa Nº 62</t>
  </si>
  <si>
    <t>Bolsa Nº 63</t>
  </si>
  <si>
    <t>Bolsa Nº 64</t>
  </si>
  <si>
    <t>Bolsa Nº 65</t>
  </si>
  <si>
    <t>Bolsa Nº 66</t>
  </si>
  <si>
    <t>Bolsa Nº 67</t>
  </si>
  <si>
    <t>Bolsa Nº 68</t>
  </si>
  <si>
    <t>Bolsa Nº 69</t>
  </si>
  <si>
    <t>Bolsa Nº 70</t>
  </si>
  <si>
    <t>Bolsa Nº 71</t>
  </si>
  <si>
    <t>Bolsa Nº 72</t>
  </si>
  <si>
    <t>Bolsa Nº 73</t>
  </si>
  <si>
    <t>Bolsa Nº 74</t>
  </si>
  <si>
    <t>Bolsa Nº 75</t>
  </si>
  <si>
    <t>Bolsa Nº 76</t>
  </si>
  <si>
    <t>Bolsa Nº 77</t>
  </si>
  <si>
    <t>Bolsa Nº 78</t>
  </si>
  <si>
    <t>Bolsa Nº 79</t>
  </si>
  <si>
    <t>Bolsa Nº 80</t>
  </si>
  <si>
    <t>Bolsa Nº 81</t>
  </si>
  <si>
    <t>Bolsa Nº 82</t>
  </si>
  <si>
    <t>Bolsa Nº 83</t>
  </si>
  <si>
    <t>Bolsa Nº 84</t>
  </si>
  <si>
    <t>Bolsa Nº 85</t>
  </si>
  <si>
    <t>Bolsa Nº 86</t>
  </si>
  <si>
    <t>Bolsa Nº 87</t>
  </si>
  <si>
    <t>Bolsa Nº 88</t>
  </si>
  <si>
    <t>Bolsa Nº 89</t>
  </si>
  <si>
    <t>Bolsa Nº 90</t>
  </si>
  <si>
    <t>Bolsa Nº 91</t>
  </si>
  <si>
    <t>Bolsa Nº 92</t>
  </si>
  <si>
    <t>Bolsa Nº 93</t>
  </si>
  <si>
    <t>Bolsa Nº 94</t>
  </si>
  <si>
    <t>Bolsa Nº 95</t>
  </si>
  <si>
    <t>Bolsa Nº 96</t>
  </si>
  <si>
    <t>Bolsa Nº 97</t>
  </si>
  <si>
    <t>Bolsa Nº 98</t>
  </si>
  <si>
    <t>Bolsa Nº 99</t>
  </si>
  <si>
    <t>Bolsa Nº 100</t>
  </si>
  <si>
    <t>Bolsa Nº 101</t>
  </si>
  <si>
    <t>Bolsa Nº 102</t>
  </si>
  <si>
    <t>Bolsa Nº 103</t>
  </si>
  <si>
    <t>Bolsa Nº 104</t>
  </si>
  <si>
    <t>Bolsa Nº 105</t>
  </si>
  <si>
    <t>Bolsa Nº 106</t>
  </si>
  <si>
    <t>Bolsa Nº 107</t>
  </si>
  <si>
    <t>Bolsa Nº 108</t>
  </si>
  <si>
    <t>Bolsa Nº 109</t>
  </si>
  <si>
    <t>Bolsa Nº 110</t>
  </si>
  <si>
    <t>Bolsa Nº 111</t>
  </si>
  <si>
    <t>Bolsa Nº 112</t>
  </si>
  <si>
    <t>Bolsa Nº 113</t>
  </si>
  <si>
    <t>Bolsa Nº 114</t>
  </si>
  <si>
    <t>Bolsa Nº 115</t>
  </si>
  <si>
    <t>Bolsa Nº 116</t>
  </si>
  <si>
    <t>Bolsa Nº 117</t>
  </si>
  <si>
    <t>Bolsa Nº 118</t>
  </si>
  <si>
    <t>Bolsa Nº 119</t>
  </si>
  <si>
    <t>Bolsa Nº 120</t>
  </si>
  <si>
    <t xml:space="preserve">Importe </t>
  </si>
  <si>
    <t xml:space="preserve">Aumento </t>
  </si>
  <si>
    <t>MAX.</t>
  </si>
  <si>
    <t>MIN.</t>
  </si>
  <si>
    <t xml:space="preserve">Aumento por transporte </t>
  </si>
  <si>
    <t>LABORATORIO DE PROCESAMIENTO DE MINERALES</t>
  </si>
  <si>
    <t>Empresas</t>
  </si>
  <si>
    <t xml:space="preserve">Calizas Sanjuaninas </t>
  </si>
  <si>
    <t>Roca Chaqueña Sur</t>
  </si>
  <si>
    <t>Calizas Pampeanas Sur</t>
  </si>
  <si>
    <t>Sierra Central Sur</t>
  </si>
  <si>
    <t>Piedras de Litoral Sur</t>
  </si>
  <si>
    <t>Calizas Andinas Sur</t>
  </si>
  <si>
    <t>Calizas Litorales Sur</t>
  </si>
  <si>
    <t xml:space="preserve">Piedras del Este </t>
  </si>
  <si>
    <t>Calizas Cuyo Sur</t>
  </si>
  <si>
    <t xml:space="preserve">Roca Precordillera Sur </t>
  </si>
  <si>
    <t>Sierra Pampeana Sur</t>
  </si>
  <si>
    <t xml:space="preserve">Calizas Salteñas Norte </t>
  </si>
  <si>
    <t>Fecha de Ingreso</t>
  </si>
  <si>
    <t>Cant. de Muestras</t>
  </si>
  <si>
    <t>Roca Jujeña  Sur</t>
  </si>
  <si>
    <t xml:space="preserve">Andes Centrales Norte </t>
  </si>
  <si>
    <t xml:space="preserve">Calizas Catamarqueñas  </t>
  </si>
  <si>
    <t xml:space="preserve">Roca Pampeana </t>
  </si>
  <si>
    <t xml:space="preserve">Andes del Centro </t>
  </si>
  <si>
    <t>Calizas Cuyo</t>
  </si>
  <si>
    <t>Sierra Norte Grande</t>
  </si>
  <si>
    <t xml:space="preserve">Piedras del Valle </t>
  </si>
  <si>
    <t xml:space="preserve">Calizas Andinas </t>
  </si>
  <si>
    <t xml:space="preserve">Roca Cordillera </t>
  </si>
  <si>
    <t xml:space="preserve">Calizas Litoral </t>
  </si>
  <si>
    <t xml:space="preserve">Piedras de Chaco </t>
  </si>
  <si>
    <t xml:space="preserve">Andes Meridionales </t>
  </si>
  <si>
    <t>Calizas Puna</t>
  </si>
  <si>
    <t>Calizas Mesopotamia</t>
  </si>
  <si>
    <t>Sierras Sur</t>
  </si>
  <si>
    <t xml:space="preserve">Calizas Norteñas </t>
  </si>
  <si>
    <t xml:space="preserve">Promedio de muestras por bolsa </t>
  </si>
  <si>
    <t xml:space="preserve">Roca Blanca </t>
  </si>
  <si>
    <t>Sierra Nevada</t>
  </si>
  <si>
    <t>Piedras Negras</t>
  </si>
  <si>
    <t>Sierra Chica</t>
  </si>
  <si>
    <t>Piedras Coloradas</t>
  </si>
  <si>
    <t>Andes Occidentales</t>
  </si>
  <si>
    <t>Calizas San Luis</t>
  </si>
  <si>
    <t>Caleras Argentinas</t>
  </si>
  <si>
    <t>Caliza Pura</t>
  </si>
  <si>
    <t>Del Sol Calera</t>
  </si>
  <si>
    <t>Piedras del Desierto</t>
  </si>
  <si>
    <t xml:space="preserve">Rocas Del Valle </t>
  </si>
  <si>
    <t>Caleras de Alto Rendimiento</t>
  </si>
  <si>
    <t>Sustentabilidad y Caleras</t>
  </si>
  <si>
    <t>Piedras Unidas</t>
  </si>
  <si>
    <t xml:space="preserve">Caleras El Pedregal </t>
  </si>
  <si>
    <t>Caleras del Futuro</t>
  </si>
  <si>
    <t>De la Sierra Calera</t>
  </si>
  <si>
    <t>Minera Austral</t>
  </si>
  <si>
    <t>Grupo Minero Andes</t>
  </si>
  <si>
    <t>Tesoro Andino</t>
  </si>
  <si>
    <t>TerraMin</t>
  </si>
  <si>
    <t>EcoMinas</t>
  </si>
  <si>
    <t>Futuro Verde</t>
  </si>
  <si>
    <t>GeoExtracciones</t>
  </si>
  <si>
    <t>Sarmiento Cales</t>
  </si>
  <si>
    <t>TerraMinas</t>
  </si>
  <si>
    <t>Piedras del Cuyo</t>
  </si>
  <si>
    <t>Minera X</t>
  </si>
  <si>
    <t>GeoCorp</t>
  </si>
  <si>
    <t>Gigantes Mineros</t>
  </si>
  <si>
    <t>New Mining</t>
  </si>
  <si>
    <t>Imperio Minero</t>
  </si>
  <si>
    <t>Rock Premium</t>
  </si>
  <si>
    <t>Innova Minas</t>
  </si>
  <si>
    <t>Minas Antiguas</t>
  </si>
  <si>
    <t>Piedra y Mineral</t>
  </si>
  <si>
    <t>Mine Pro</t>
  </si>
  <si>
    <t>Minero</t>
  </si>
  <si>
    <t>Sun Mining</t>
  </si>
  <si>
    <t>Rock Pro</t>
  </si>
  <si>
    <t>Montañas Andinas</t>
  </si>
  <si>
    <t>Global Mining</t>
  </si>
  <si>
    <t>Valle Minero</t>
  </si>
  <si>
    <t>Roca Viva</t>
  </si>
  <si>
    <t xml:space="preserve">Los Berros </t>
  </si>
  <si>
    <t>Villicum Cales</t>
  </si>
  <si>
    <t>Rocas de Zonda</t>
  </si>
  <si>
    <t>El Divisadero</t>
  </si>
  <si>
    <t>Super Mining</t>
  </si>
  <si>
    <t>Calidra Argentina</t>
  </si>
  <si>
    <t>La Calera de San Luis</t>
  </si>
  <si>
    <t>Nilda</t>
  </si>
  <si>
    <t>Aylen</t>
  </si>
  <si>
    <t>Cal Alboirs</t>
  </si>
  <si>
    <t>Bandera Argentina Minera</t>
  </si>
  <si>
    <t>Cerro del Oeste</t>
  </si>
  <si>
    <t>Suelos Sanjuaninos</t>
  </si>
  <si>
    <t>Andes Precordilleranos</t>
  </si>
  <si>
    <t xml:space="preserve">Roca Patagónica Norte </t>
  </si>
  <si>
    <t>Calizas Mesopotámica Sur</t>
  </si>
  <si>
    <t xml:space="preserve">Calizas Tucumán Sur </t>
  </si>
  <si>
    <t>Calizas Patagónicas Sur</t>
  </si>
  <si>
    <t xml:space="preserve">Calizas Córdoba </t>
  </si>
  <si>
    <t>Roca Entre Ríos</t>
  </si>
  <si>
    <t>Construcción y Caleras</t>
  </si>
  <si>
    <t>Minería 2.0</t>
  </si>
  <si>
    <t xml:space="preserve">Piedras del Gran Albardón </t>
  </si>
  <si>
    <t>Nivel de Importe</t>
  </si>
  <si>
    <t xml:space="preserve">Tiempo de análisis </t>
  </si>
  <si>
    <r>
      <rPr>
        <b/>
        <i/>
        <sz val="11"/>
        <color theme="1"/>
        <rFont val="Calibri"/>
        <family val="2"/>
        <scheme val="minor"/>
      </rPr>
      <t>Labslam</t>
    </r>
    <r>
      <rPr>
        <i/>
        <sz val="11"/>
        <color theme="1"/>
        <rFont val="Calibri"/>
        <family val="2"/>
        <scheme val="minor"/>
      </rPr>
      <t xml:space="preserve"> es un laboratorio de procesamiento de minerales líder en la industria, dedicado a la investigación, desarrollo y optimización de procesos para la extracción y transformación de minerales. Nuestros expertos trabajan con tecnología de vanguardia para ofrecer soluciones innovadoras y eficientes a nuestros clientes.
En Labslam proporcionamos servicios de alta calidad y precisión en el procesamiento de minerales, cumpliendo con los estándares internacionales y superando las expectativas de los clientes.</t>
    </r>
  </si>
  <si>
    <r>
      <t>El laboratorio recibe cada día</t>
    </r>
    <r>
      <rPr>
        <b/>
        <sz val="11"/>
        <color theme="1"/>
        <rFont val="Calibri"/>
        <family val="2"/>
        <scheme val="minor"/>
      </rPr>
      <t xml:space="preserve"> 1 bolsa de muestras</t>
    </r>
    <r>
      <rPr>
        <sz val="11"/>
        <color theme="1"/>
        <rFont val="Calibri"/>
        <family val="2"/>
        <scheme val="minor"/>
      </rPr>
      <t xml:space="preserve">, cada una de estas, posee </t>
    </r>
    <r>
      <rPr>
        <b/>
        <sz val="11"/>
        <color theme="1"/>
        <rFont val="Calibri"/>
        <family val="2"/>
        <scheme val="minor"/>
      </rPr>
      <t xml:space="preserve">diferentes cantidades de muestras, </t>
    </r>
    <r>
      <rPr>
        <sz val="11"/>
        <color theme="1"/>
        <rFont val="Calibri"/>
        <family val="2"/>
        <scheme val="minor"/>
      </rPr>
      <t>que el laboratorio deberá analizar para obtener la concentración de oxido de calcio presente en las muestras. Alrededor de</t>
    </r>
    <r>
      <rPr>
        <b/>
        <sz val="11"/>
        <color theme="1"/>
        <rFont val="Calibri"/>
        <family val="2"/>
        <scheme val="minor"/>
      </rPr>
      <t xml:space="preserve"> 115 empresas distinta</t>
    </r>
    <r>
      <rPr>
        <sz val="11"/>
        <color theme="1"/>
        <rFont val="Calibri"/>
        <family val="2"/>
        <scheme val="minor"/>
      </rPr>
      <t>s requieren y utilizan nuestros servicios.
LabsLam guardo registro de los trabajos a lo largo de</t>
    </r>
    <r>
      <rPr>
        <b/>
        <sz val="11"/>
        <color theme="1"/>
        <rFont val="Calibri"/>
        <family val="2"/>
        <scheme val="minor"/>
      </rPr>
      <t xml:space="preserve"> 4 meses</t>
    </r>
    <r>
      <rPr>
        <sz val="11"/>
        <color theme="1"/>
        <rFont val="Calibri"/>
        <family val="2"/>
        <scheme val="minor"/>
      </rPr>
      <t xml:space="preserve"> (mayo-agosto del año 2023) en una planilla Excel. Este registro comprende los</t>
    </r>
    <r>
      <rPr>
        <b/>
        <sz val="11"/>
        <color theme="1"/>
        <rFont val="Calibri"/>
        <family val="2"/>
        <scheme val="minor"/>
      </rPr>
      <t xml:space="preserve"> nombres de las empresas</t>
    </r>
    <r>
      <rPr>
        <sz val="11"/>
        <color theme="1"/>
        <rFont val="Calibri"/>
        <family val="2"/>
        <scheme val="minor"/>
      </rPr>
      <t xml:space="preserve"> que pidieron los servicios del laboratorio, también incorporo los</t>
    </r>
    <r>
      <rPr>
        <b/>
        <sz val="11"/>
        <color theme="1"/>
        <rFont val="Calibri"/>
        <family val="2"/>
        <scheme val="minor"/>
      </rPr>
      <t xml:space="preserve"> números de bolsas, cantidad de muestras, fecha de ingreso, el tiempo que lleva analizar cada bolsa; su precio por unidad; el importe total y el nivel de los mismos.</t>
    </r>
    <r>
      <rPr>
        <sz val="11"/>
        <color theme="1"/>
        <rFont val="Calibri"/>
        <family val="2"/>
        <scheme val="minor"/>
      </rPr>
      <t xml:space="preserve"> La empresa LabsLam brinda servicios de transporte de las muestras, con un </t>
    </r>
    <r>
      <rPr>
        <b/>
        <sz val="11"/>
        <color theme="1"/>
        <rFont val="Calibri"/>
        <family val="2"/>
        <scheme val="minor"/>
      </rPr>
      <t xml:space="preserve">aumento del 20% </t>
    </r>
    <r>
      <rPr>
        <sz val="11"/>
        <color theme="1"/>
        <rFont val="Calibri"/>
        <family val="2"/>
        <scheme val="minor"/>
      </rPr>
      <t xml:space="preserve">al importe total.
El Laboratorio represento </t>
    </r>
    <r>
      <rPr>
        <b/>
        <sz val="11"/>
        <color theme="1"/>
        <rFont val="Calibri"/>
        <family val="2"/>
        <scheme val="minor"/>
      </rPr>
      <t>gráficamente</t>
    </r>
    <r>
      <rPr>
        <sz val="11"/>
        <color theme="1"/>
        <rFont val="Calibri"/>
        <family val="2"/>
        <scheme val="minor"/>
      </rPr>
      <t xml:space="preserve"> el aumento por transporte entre 5 empresas que pidieron el servicio (grafico circular)  y la diferencia de importes en los días del mes de mayo (grafico de columnas).
El Excel describe un</t>
    </r>
    <r>
      <rPr>
        <b/>
        <sz val="11"/>
        <color theme="1"/>
        <rFont val="Calibri"/>
        <family val="2"/>
        <scheme val="minor"/>
      </rPr>
      <t xml:space="preserve"> máximo</t>
    </r>
    <r>
      <rPr>
        <sz val="11"/>
        <color theme="1"/>
        <rFont val="Calibri"/>
        <family val="2"/>
        <scheme val="minor"/>
      </rPr>
      <t xml:space="preserve"> de 8 muestras por bolsa y un </t>
    </r>
    <r>
      <rPr>
        <b/>
        <sz val="11"/>
        <color theme="1"/>
        <rFont val="Calibri"/>
        <family val="2"/>
        <scheme val="minor"/>
      </rPr>
      <t>mínimo</t>
    </r>
    <r>
      <rPr>
        <sz val="11"/>
        <color theme="1"/>
        <rFont val="Calibri"/>
        <family val="2"/>
        <scheme val="minor"/>
      </rPr>
      <t xml:space="preserve"> de 1 muestra por bolsa, con un </t>
    </r>
    <r>
      <rPr>
        <b/>
        <sz val="11"/>
        <color theme="1"/>
        <rFont val="Calibri"/>
        <family val="2"/>
        <scheme val="minor"/>
      </rPr>
      <t xml:space="preserve">promedio </t>
    </r>
    <r>
      <rPr>
        <sz val="11"/>
        <color theme="1"/>
        <rFont val="Calibri"/>
        <family val="2"/>
        <scheme val="minor"/>
      </rPr>
      <t>de 4 muestras por bolsa (Al final de la tabla). Los</t>
    </r>
    <r>
      <rPr>
        <b/>
        <sz val="11"/>
        <color theme="1"/>
        <rFont val="Calibri"/>
        <family val="2"/>
        <scheme val="minor"/>
      </rPr>
      <t xml:space="preserve"> filtros</t>
    </r>
    <r>
      <rPr>
        <sz val="11"/>
        <color theme="1"/>
        <rFont val="Calibri"/>
        <family val="2"/>
        <scheme val="minor"/>
      </rPr>
      <t xml:space="preserve"> fueron aplicados de la fila B10 a la J10; la </t>
    </r>
    <r>
      <rPr>
        <b/>
        <sz val="11"/>
        <color theme="1"/>
        <rFont val="Calibri"/>
        <family val="2"/>
        <scheme val="minor"/>
      </rPr>
      <t>función SI</t>
    </r>
    <r>
      <rPr>
        <sz val="11"/>
        <color theme="1"/>
        <rFont val="Calibri"/>
        <family val="2"/>
        <scheme val="minor"/>
      </rPr>
      <t xml:space="preserve"> se ve reflejada en los niveles de importe y los aumentos se encuentran </t>
    </r>
    <r>
      <rPr>
        <b/>
        <sz val="11"/>
        <color theme="1"/>
        <rFont val="Calibri"/>
        <family val="2"/>
        <scheme val="minor"/>
      </rPr>
      <t>fijados</t>
    </r>
    <r>
      <rPr>
        <sz val="11"/>
        <color theme="1"/>
        <rFont val="Calibri"/>
        <family val="2"/>
        <scheme val="minor"/>
      </rPr>
      <t>.</t>
    </r>
  </si>
  <si>
    <t xml:space="preserve">Alumnas: Olivera Aldana, Ormeño Mara y Tapia Lujan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</si>
</sst>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[$$-2C0A]\ #,##0.00"/>
    <numFmt numFmtId="165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">
        <color auto="1"/>
      </right>
      <top style="medium">
        <color auto="1"/>
      </top>
      <bottom/>
      <diagonal/>
    </border>
    <border>
      <left style="mediumDashed">
        <color auto="1"/>
      </left>
      <right style="medium">
        <color auto="1"/>
      </right>
      <top/>
      <bottom/>
      <diagonal/>
    </border>
    <border>
      <left style="medium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/>
    <xf numFmtId="165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9" fontId="2" fillId="2" borderId="13" xfId="0" applyNumberFormat="1" applyFont="1" applyFill="1" applyBorder="1" applyAlignment="1">
      <alignment horizontal="center" vertical="center"/>
    </xf>
    <xf numFmtId="9" fontId="0" fillId="3" borderId="20" xfId="0" applyNumberForma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1" fontId="2" fillId="3" borderId="17" xfId="1" applyNumberFormat="1" applyFont="1" applyFill="1" applyBorder="1" applyAlignment="1">
      <alignment horizontal="center" vertical="center"/>
    </xf>
    <xf numFmtId="1" fontId="2" fillId="3" borderId="18" xfId="1" applyNumberFormat="1" applyFont="1" applyFill="1" applyBorder="1" applyAlignment="1">
      <alignment horizontal="center" vertical="center"/>
    </xf>
    <xf numFmtId="1" fontId="2" fillId="3" borderId="19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ln>
                  <a:solidFill>
                    <a:sysClr val="windowText" lastClr="000000"/>
                  </a:solidFill>
                </a:ln>
                <a:solidFill>
                  <a:schemeClr val="tx1"/>
                </a:solidFill>
              </a:rPr>
              <a:t>IMPORTES DEL MES DE MAYO </a:t>
            </a:r>
            <a:endParaRPr lang="en-US">
              <a:ln>
                <a:solidFill>
                  <a:sysClr val="windowText" lastClr="000000"/>
                </a:solidFill>
              </a:ln>
              <a:solidFill>
                <a:schemeClr val="tx1"/>
              </a:solidFill>
            </a:endParaRPr>
          </a:p>
        </c:rich>
      </c:tx>
      <c:layout/>
      <c:overlay val="0"/>
      <c:spPr>
        <a:solidFill>
          <a:srgbClr val="FFCCFF"/>
        </a:solidFill>
        <a:ln w="28575">
          <a:solidFill>
            <a:srgbClr val="FF66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ysClr val="windowText" lastClr="000000"/>
                </a:solidFill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Hoja2!$H$10</c:f>
              <c:strCache>
                <c:ptCount val="1"/>
                <c:pt idx="0">
                  <c:v>Importe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Hoja2!$D$11:$D$40</c:f>
              <c:numCache>
                <c:formatCode>m/d/yyyy</c:formatCode>
                <c:ptCount val="30"/>
                <c:pt idx="0">
                  <c:v>45048</c:v>
                </c:pt>
                <c:pt idx="1">
                  <c:v>45049</c:v>
                </c:pt>
                <c:pt idx="2">
                  <c:v>45050</c:v>
                </c:pt>
                <c:pt idx="3">
                  <c:v>45051</c:v>
                </c:pt>
                <c:pt idx="4">
                  <c:v>45052</c:v>
                </c:pt>
                <c:pt idx="5">
                  <c:v>45053</c:v>
                </c:pt>
                <c:pt idx="6">
                  <c:v>45054</c:v>
                </c:pt>
                <c:pt idx="7">
                  <c:v>45055</c:v>
                </c:pt>
                <c:pt idx="8">
                  <c:v>45056</c:v>
                </c:pt>
                <c:pt idx="9">
                  <c:v>45057</c:v>
                </c:pt>
                <c:pt idx="10">
                  <c:v>45058</c:v>
                </c:pt>
                <c:pt idx="11">
                  <c:v>45059</c:v>
                </c:pt>
                <c:pt idx="12">
                  <c:v>45060</c:v>
                </c:pt>
                <c:pt idx="13">
                  <c:v>45061</c:v>
                </c:pt>
                <c:pt idx="14">
                  <c:v>45062</c:v>
                </c:pt>
                <c:pt idx="15">
                  <c:v>45063</c:v>
                </c:pt>
                <c:pt idx="16">
                  <c:v>45064</c:v>
                </c:pt>
                <c:pt idx="17">
                  <c:v>45065</c:v>
                </c:pt>
                <c:pt idx="18">
                  <c:v>45066</c:v>
                </c:pt>
                <c:pt idx="19">
                  <c:v>45067</c:v>
                </c:pt>
                <c:pt idx="20">
                  <c:v>45068</c:v>
                </c:pt>
                <c:pt idx="21">
                  <c:v>45069</c:v>
                </c:pt>
                <c:pt idx="22">
                  <c:v>45070</c:v>
                </c:pt>
                <c:pt idx="23">
                  <c:v>45071</c:v>
                </c:pt>
                <c:pt idx="24">
                  <c:v>45072</c:v>
                </c:pt>
                <c:pt idx="25">
                  <c:v>45073</c:v>
                </c:pt>
                <c:pt idx="26">
                  <c:v>45074</c:v>
                </c:pt>
                <c:pt idx="27">
                  <c:v>45075</c:v>
                </c:pt>
                <c:pt idx="28">
                  <c:v>45076</c:v>
                </c:pt>
                <c:pt idx="29">
                  <c:v>45077</c:v>
                </c:pt>
              </c:numCache>
            </c:numRef>
          </c:cat>
          <c:val>
            <c:numRef>
              <c:f>Hoja2!$H$11:$H$40</c:f>
              <c:numCache>
                <c:formatCode>[$$-2C0A]\ #,##0.00</c:formatCode>
                <c:ptCount val="30"/>
                <c:pt idx="0">
                  <c:v>205000</c:v>
                </c:pt>
                <c:pt idx="1">
                  <c:v>180000</c:v>
                </c:pt>
                <c:pt idx="2">
                  <c:v>343000</c:v>
                </c:pt>
                <c:pt idx="3">
                  <c:v>424000</c:v>
                </c:pt>
                <c:pt idx="4">
                  <c:v>114000</c:v>
                </c:pt>
                <c:pt idx="5">
                  <c:v>183000</c:v>
                </c:pt>
                <c:pt idx="6">
                  <c:v>260000</c:v>
                </c:pt>
                <c:pt idx="7">
                  <c:v>414000</c:v>
                </c:pt>
                <c:pt idx="8">
                  <c:v>365000</c:v>
                </c:pt>
                <c:pt idx="9">
                  <c:v>77000</c:v>
                </c:pt>
                <c:pt idx="10">
                  <c:v>324000</c:v>
                </c:pt>
                <c:pt idx="11">
                  <c:v>425000</c:v>
                </c:pt>
                <c:pt idx="12">
                  <c:v>178000</c:v>
                </c:pt>
                <c:pt idx="13">
                  <c:v>651000</c:v>
                </c:pt>
                <c:pt idx="14">
                  <c:v>776000</c:v>
                </c:pt>
                <c:pt idx="15">
                  <c:v>606000</c:v>
                </c:pt>
                <c:pt idx="16">
                  <c:v>525000</c:v>
                </c:pt>
                <c:pt idx="17">
                  <c:v>436000</c:v>
                </c:pt>
                <c:pt idx="18">
                  <c:v>226000</c:v>
                </c:pt>
                <c:pt idx="19">
                  <c:v>117000</c:v>
                </c:pt>
                <c:pt idx="20">
                  <c:v>242000</c:v>
                </c:pt>
                <c:pt idx="21">
                  <c:v>375000</c:v>
                </c:pt>
                <c:pt idx="22">
                  <c:v>645000</c:v>
                </c:pt>
                <c:pt idx="23">
                  <c:v>798000</c:v>
                </c:pt>
                <c:pt idx="24">
                  <c:v>548000</c:v>
                </c:pt>
                <c:pt idx="25">
                  <c:v>282000</c:v>
                </c:pt>
                <c:pt idx="26">
                  <c:v>55000</c:v>
                </c:pt>
                <c:pt idx="27">
                  <c:v>291000</c:v>
                </c:pt>
                <c:pt idx="28">
                  <c:v>290000</c:v>
                </c:pt>
                <c:pt idx="29">
                  <c:v>178500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A-4903-B1C9-764F31A5D9A6}"/>
            </c:ext>
          </c:extLst>
        </c:ser>
        <c:ser>
          <c:idx val="1"/>
          <c:order val="1"/>
          <c:tx>
            <c:strRef>
              <c:f>Hoja2!$D$10</c:f>
              <c:strCache>
                <c:ptCount val="1"/>
                <c:pt idx="0">
                  <c:v>Fecha de Ingreso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Hoja2!$D$11:$D$40</c:f>
              <c:numCache>
                <c:formatCode>m/d/yyyy</c:formatCode>
                <c:ptCount val="30"/>
                <c:pt idx="0">
                  <c:v>45048</c:v>
                </c:pt>
                <c:pt idx="1">
                  <c:v>45049</c:v>
                </c:pt>
                <c:pt idx="2">
                  <c:v>45050</c:v>
                </c:pt>
                <c:pt idx="3">
                  <c:v>45051</c:v>
                </c:pt>
                <c:pt idx="4">
                  <c:v>45052</c:v>
                </c:pt>
                <c:pt idx="5">
                  <c:v>45053</c:v>
                </c:pt>
                <c:pt idx="6">
                  <c:v>45054</c:v>
                </c:pt>
                <c:pt idx="7">
                  <c:v>45055</c:v>
                </c:pt>
                <c:pt idx="8">
                  <c:v>45056</c:v>
                </c:pt>
                <c:pt idx="9">
                  <c:v>45057</c:v>
                </c:pt>
                <c:pt idx="10">
                  <c:v>45058</c:v>
                </c:pt>
                <c:pt idx="11">
                  <c:v>45059</c:v>
                </c:pt>
                <c:pt idx="12">
                  <c:v>45060</c:v>
                </c:pt>
                <c:pt idx="13">
                  <c:v>45061</c:v>
                </c:pt>
                <c:pt idx="14">
                  <c:v>45062</c:v>
                </c:pt>
                <c:pt idx="15">
                  <c:v>45063</c:v>
                </c:pt>
                <c:pt idx="16">
                  <c:v>45064</c:v>
                </c:pt>
                <c:pt idx="17">
                  <c:v>45065</c:v>
                </c:pt>
                <c:pt idx="18">
                  <c:v>45066</c:v>
                </c:pt>
                <c:pt idx="19">
                  <c:v>45067</c:v>
                </c:pt>
                <c:pt idx="20">
                  <c:v>45068</c:v>
                </c:pt>
                <c:pt idx="21">
                  <c:v>45069</c:v>
                </c:pt>
                <c:pt idx="22">
                  <c:v>45070</c:v>
                </c:pt>
                <c:pt idx="23">
                  <c:v>45071</c:v>
                </c:pt>
                <c:pt idx="24">
                  <c:v>45072</c:v>
                </c:pt>
                <c:pt idx="25">
                  <c:v>45073</c:v>
                </c:pt>
                <c:pt idx="26">
                  <c:v>45074</c:v>
                </c:pt>
                <c:pt idx="27">
                  <c:v>45075</c:v>
                </c:pt>
                <c:pt idx="28">
                  <c:v>45076</c:v>
                </c:pt>
                <c:pt idx="29">
                  <c:v>45077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D1A-4903-B1C9-764F31A5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7042784"/>
        <c:axId val="1817043200"/>
      </c:barChart>
      <c:dateAx>
        <c:axId val="1817042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rgbClr val="0070C0"/>
                      </a:solidFill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n>
                      <a:solidFill>
                        <a:srgbClr val="0070C0"/>
                      </a:solidFill>
                    </a:ln>
                    <a:solidFill>
                      <a:srgbClr val="FF0000"/>
                    </a:solidFill>
                  </a:rPr>
                  <a:t>Días</a:t>
                </a:r>
                <a:r>
                  <a:rPr lang="en-US" baseline="0">
                    <a:ln>
                      <a:solidFill>
                        <a:srgbClr val="0070C0"/>
                      </a:solidFill>
                    </a:ln>
                    <a:solidFill>
                      <a:srgbClr val="FF0000"/>
                    </a:solidFill>
                  </a:rPr>
                  <a:t> del mes</a:t>
                </a:r>
                <a:endParaRPr lang="en-US">
                  <a:ln>
                    <a:solidFill>
                      <a:srgbClr val="0070C0"/>
                    </a:solidFill>
                  </a:ln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849669519328643"/>
              <c:y val="0.90594019530175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rgbClr val="0070C0"/>
                    </a:solidFill>
                  </a:ln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043200"/>
        <c:crosses val="autoZero"/>
        <c:auto val="1"/>
        <c:lblOffset val="100"/>
        <c:baseTimeUnit val="days"/>
      </c:dateAx>
      <c:valAx>
        <c:axId val="1817043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FF66FF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rgbClr val="0070C0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n>
                      <a:solidFill>
                        <a:srgbClr val="0070C0"/>
                      </a:solidFill>
                    </a:ln>
                  </a:rPr>
                  <a:t>Importes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rgbClr val="0070C0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2C0A]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ysClr val="windowText" lastClr="000000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042784"/>
        <c:crosses val="autoZero"/>
        <c:crossBetween val="between"/>
      </c:valAx>
      <c:spPr>
        <a:solidFill>
          <a:srgbClr val="FFCCFF"/>
        </a:solidFill>
        <a:ln>
          <a:solidFill>
            <a:srgbClr val="FFCCFF"/>
          </a:solidFill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n>
                  <a:solidFill>
                    <a:schemeClr val="tx1"/>
                  </a:solidFill>
                </a:ln>
              </a:rPr>
              <a:t>AUMENTO</a:t>
            </a:r>
            <a:r>
              <a:rPr lang="en-US" baseline="0">
                <a:ln>
                  <a:solidFill>
                    <a:schemeClr val="tx1"/>
                  </a:solidFill>
                </a:ln>
              </a:rPr>
              <a:t> POR TRANSPORTE </a:t>
            </a:r>
            <a:endParaRPr lang="en-US">
              <a:ln>
                <a:solidFill>
                  <a:schemeClr val="tx1"/>
                </a:solidFill>
              </a:ln>
            </a:endParaRPr>
          </a:p>
        </c:rich>
      </c:tx>
      <c:layout/>
      <c:overlay val="0"/>
      <c:spPr>
        <a:solidFill>
          <a:schemeClr val="accent1">
            <a:lumMod val="40000"/>
            <a:lumOff val="60000"/>
          </a:schemeClr>
        </a:solidFill>
        <a:ln w="28575"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E0-4950-A781-FBB1059291E9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E0-4950-A781-FBB1059291E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E0-4950-A781-FBB1059291E9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E0-4950-A781-FBB1059291E9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E0-4950-A781-FBB1059291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Hoja2!$B$30:$B$34</c:f>
              <c:strCache>
                <c:ptCount val="5"/>
                <c:pt idx="0">
                  <c:v>Calizas Catamarqueñas  </c:v>
                </c:pt>
                <c:pt idx="1">
                  <c:v>Calizas Patagónicas Sur</c:v>
                </c:pt>
                <c:pt idx="2">
                  <c:v>Roca Pampeana </c:v>
                </c:pt>
                <c:pt idx="3">
                  <c:v>Andes del Centro </c:v>
                </c:pt>
                <c:pt idx="4">
                  <c:v>Calizas Cuyo</c:v>
                </c:pt>
              </c:strCache>
            </c:strRef>
          </c:cat>
          <c:val>
            <c:numRef>
              <c:f>Hoja2!$J$30:$J$34</c:f>
              <c:numCache>
                <c:formatCode>[$$-2C0A]\ #,##0.00</c:formatCode>
                <c:ptCount val="5"/>
                <c:pt idx="0">
                  <c:v>140400</c:v>
                </c:pt>
                <c:pt idx="1">
                  <c:v>290400</c:v>
                </c:pt>
                <c:pt idx="2">
                  <c:v>450000</c:v>
                </c:pt>
                <c:pt idx="3">
                  <c:v>774000</c:v>
                </c:pt>
                <c:pt idx="4">
                  <c:v>957600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3-4FBB-9164-8B5B8A7F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13363954505685"/>
          <c:y val="0.33267206182560516"/>
          <c:w val="0.3155330271216098"/>
          <c:h val="0.368074199460857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solidFill>
                  <a:schemeClr val="bg2">
                    <a:lumMod val="25000"/>
                  </a:schemeClr>
                </a:solidFill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752476</xdr:colOff>
      <xdr:row>1</xdr:row>
      <xdr:rowOff>28575</xdr:rowOff>
    </xdr:from>
    <xdr:to>
      <xdr:col>4</xdr:col>
      <xdr:colOff>0</xdr:colOff>
      <xdr:row>10</xdr:row>
      <xdr:rowOff>12931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6" y="219075"/>
          <a:ext cx="2295524" cy="169885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25</xdr:row>
      <xdr:rowOff>5222</xdr:rowOff>
    </xdr:from>
    <xdr:to>
      <xdr:col>6</xdr:col>
      <xdr:colOff>276224</xdr:colOff>
      <xdr:row>36</xdr:row>
      <xdr:rowOff>171447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268" t="28745" r="11159"/>
        <a:stretch/>
      </xdr:blipFill>
      <xdr:spPr>
        <a:xfrm>
          <a:off x="3067050" y="4767722"/>
          <a:ext cx="1781174" cy="2261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345412</xdr:colOff>
      <xdr:row>0</xdr:row>
      <xdr:rowOff>41868</xdr:rowOff>
    </xdr:from>
    <xdr:to>
      <xdr:col>9</xdr:col>
      <xdr:colOff>1716594</xdr:colOff>
      <xdr:row>5</xdr:row>
      <xdr:rowOff>10467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635" r="14148" b="12775"/>
        <a:stretch/>
      </xdr:blipFill>
      <xdr:spPr>
        <a:xfrm>
          <a:off x="10268159" y="41868"/>
          <a:ext cx="1371182" cy="942033"/>
        </a:xfrm>
        <a:prstGeom prst="rect">
          <a:avLst/>
        </a:prstGeom>
        <a:effectLst>
          <a:softEdge rad="88900"/>
        </a:effectLst>
      </xdr:spPr>
    </xdr:pic>
    <xdr:clientData/>
  </xdr:twoCellAnchor>
  <xdr:twoCellAnchor>
    <xdr:from>
      <xdr:col>11</xdr:col>
      <xdr:colOff>41430</xdr:colOff>
      <xdr:row>9</xdr:row>
      <xdr:rowOff>49521</xdr:rowOff>
    </xdr:from>
    <xdr:to>
      <xdr:col>17</xdr:col>
      <xdr:colOff>35050</xdr:colOff>
      <xdr:row>27</xdr:row>
      <xdr:rowOff>4481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14602</xdr:colOff>
      <xdr:row>27</xdr:row>
      <xdr:rowOff>196237</xdr:rowOff>
    </xdr:from>
    <xdr:to>
      <xdr:col>17</xdr:col>
      <xdr:colOff>14603</xdr:colOff>
      <xdr:row>42</xdr:row>
      <xdr:rowOff>69974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103094</xdr:rowOff>
    </xdr:to>
    <xdr:sp macro="" textlink="">
      <xdr:nvSpPr>
        <xdr:cNvPr id="2349" name="AutoShape 301" descr="blob:https://web.whatsapp.com/d62d62f3-af5c-494e-9b65-8ccbcaae5b42"/>
        <xdr:cNvSpPr>
          <a:spLocks noChangeAspect="1" noChangeArrowheads="1"/>
        </xdr:cNvSpPr>
      </xdr:nvSpPr>
      <xdr:spPr bwMode="auto">
        <a:xfrm>
          <a:off x="762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103094</xdr:rowOff>
    </xdr:to>
    <xdr:sp macro="" textlink="">
      <xdr:nvSpPr>
        <xdr:cNvPr id="2352" name="AutoShape 304" descr="blob:https://web.whatsapp.com/d62d62f3-af5c-494e-9b65-8ccbcaae5b42"/>
        <xdr:cNvSpPr>
          <a:spLocks noChangeAspect="1" noChangeArrowheads="1"/>
        </xdr:cNvSpPr>
      </xdr:nvSpPr>
      <xdr:spPr bwMode="auto">
        <a:xfrm>
          <a:off x="762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33617</xdr:colOff>
      <xdr:row>0</xdr:row>
      <xdr:rowOff>52735</xdr:rowOff>
    </xdr:from>
    <xdr:to>
      <xdr:col>1</xdr:col>
      <xdr:colOff>2330824</xdr:colOff>
      <xdr:row>8</xdr:row>
      <xdr:rowOff>146661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5617" y="52735"/>
          <a:ext cx="2297207" cy="16836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104775</xdr:rowOff>
    </xdr:to>
    <xdr:sp macro="" textlink="">
      <xdr:nvSpPr>
        <xdr:cNvPr id="2355" name="AutoShape 307"/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104775</xdr:rowOff>
    </xdr:to>
    <xdr:sp macro="" textlink="">
      <xdr:nvSpPr>
        <xdr:cNvPr id="4123" name="AutoShape 1051" descr="Lagos Laboratorio Argentina | MercadoLibre 📦"/>
        <xdr:cNvSpPr>
          <a:spLocks noChangeAspect="1" noChangeArrowheads="1"/>
        </xdr:cNvSpPr>
      </xdr:nvSpPr>
      <xdr:spPr bwMode="auto">
        <a:xfrm>
          <a:off x="99250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abSelected="1" zoomScale="69" zoomScaleNormal="69" workbookViewId="0">
      <selection activeCell="H33" sqref="H33"/>
    </sheetView>
  </sheetViews>
  <sheetFormatPr baseColWidth="10" defaultRowHeight="15" x14ac:dyDescent="0.25"/>
  <sheetData>
    <row r="2" spans="2:12" x14ac:dyDescent="0.25">
      <c r="B2" s="2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1"/>
      <c r="D3" s="1"/>
      <c r="E3" s="23" t="s">
        <v>232</v>
      </c>
      <c r="F3" s="24"/>
      <c r="G3" s="24"/>
      <c r="H3" s="24"/>
      <c r="I3" s="24"/>
      <c r="J3" s="24"/>
      <c r="K3" s="24"/>
      <c r="L3" s="1"/>
    </row>
    <row r="4" spans="2:12" x14ac:dyDescent="0.25">
      <c r="B4" s="1"/>
      <c r="C4" s="1"/>
      <c r="D4" s="1"/>
      <c r="E4" s="24"/>
      <c r="F4" s="24"/>
      <c r="G4" s="24"/>
      <c r="H4" s="24"/>
      <c r="I4" s="24"/>
      <c r="J4" s="24"/>
      <c r="K4" s="24"/>
      <c r="L4" s="1"/>
    </row>
    <row r="5" spans="2:12" x14ac:dyDescent="0.25">
      <c r="B5" s="1"/>
      <c r="C5" s="1"/>
      <c r="D5" s="1"/>
      <c r="E5" s="24"/>
      <c r="F5" s="24"/>
      <c r="G5" s="24"/>
      <c r="H5" s="24"/>
      <c r="I5" s="24"/>
      <c r="J5" s="24"/>
      <c r="K5" s="24"/>
      <c r="L5" s="1"/>
    </row>
    <row r="6" spans="2:12" x14ac:dyDescent="0.25">
      <c r="B6" s="1"/>
      <c r="C6" s="1"/>
      <c r="D6" s="1"/>
      <c r="E6" s="24"/>
      <c r="F6" s="24"/>
      <c r="G6" s="24"/>
      <c r="H6" s="24"/>
      <c r="I6" s="24"/>
      <c r="J6" s="24"/>
      <c r="K6" s="24"/>
      <c r="L6" s="1"/>
    </row>
    <row r="7" spans="2:12" x14ac:dyDescent="0.25">
      <c r="B7" s="1"/>
      <c r="C7" s="1"/>
      <c r="D7" s="1"/>
      <c r="E7" s="24"/>
      <c r="F7" s="24"/>
      <c r="G7" s="24"/>
      <c r="H7" s="24"/>
      <c r="I7" s="24"/>
      <c r="J7" s="24"/>
      <c r="K7" s="24"/>
      <c r="L7" s="1"/>
    </row>
    <row r="8" spans="2:12" x14ac:dyDescent="0.25">
      <c r="B8" s="1"/>
      <c r="C8" s="1"/>
      <c r="D8" s="1"/>
      <c r="E8" s="24"/>
      <c r="F8" s="24"/>
      <c r="G8" s="24"/>
      <c r="H8" s="24"/>
      <c r="I8" s="24"/>
      <c r="J8" s="24"/>
      <c r="K8" s="24"/>
      <c r="L8" s="1"/>
    </row>
    <row r="9" spans="2:12" x14ac:dyDescent="0.25">
      <c r="B9" s="1"/>
      <c r="C9" s="1"/>
      <c r="D9" s="1"/>
      <c r="E9" s="24"/>
      <c r="F9" s="24"/>
      <c r="G9" s="24"/>
      <c r="H9" s="24"/>
      <c r="I9" s="24"/>
      <c r="J9" s="24"/>
      <c r="K9" s="24"/>
      <c r="L9" s="1"/>
    </row>
    <row r="10" spans="2:12" x14ac:dyDescent="0.25">
      <c r="B10" s="1"/>
      <c r="C10" s="1"/>
      <c r="D10" s="1"/>
      <c r="E10" s="24"/>
      <c r="F10" s="24"/>
      <c r="G10" s="24"/>
      <c r="H10" s="24"/>
      <c r="I10" s="24"/>
      <c r="J10" s="24"/>
      <c r="K10" s="24"/>
      <c r="L10" s="1"/>
    </row>
    <row r="11" spans="2:12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ht="15" customHeight="1" x14ac:dyDescent="0.25">
      <c r="B12" s="25" t="s">
        <v>233</v>
      </c>
      <c r="C12" s="25"/>
      <c r="D12" s="25"/>
      <c r="E12" s="25"/>
      <c r="F12" s="25"/>
      <c r="G12" s="25"/>
      <c r="H12" s="25"/>
      <c r="I12" s="25"/>
      <c r="J12" s="25"/>
      <c r="K12" s="25"/>
      <c r="L12" s="1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1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1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"/>
    </row>
    <row r="16" spans="2:12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1"/>
    </row>
    <row r="17" spans="2:12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</row>
    <row r="18" spans="2:12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1"/>
    </row>
    <row r="19" spans="2:12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1"/>
    </row>
    <row r="20" spans="2:12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1"/>
    </row>
    <row r="21" spans="2:12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2:12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2:12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2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6" spans="2:12" ht="15" customHeight="1" x14ac:dyDescent="0.25">
      <c r="B26" s="26" t="s">
        <v>234</v>
      </c>
      <c r="C26" s="26"/>
      <c r="D26" s="26"/>
      <c r="E26" s="22"/>
      <c r="F26" s="22"/>
      <c r="G26" s="22"/>
      <c r="H26" s="22"/>
    </row>
    <row r="27" spans="2:12" x14ac:dyDescent="0.25">
      <c r="B27" s="26"/>
      <c r="C27" s="26"/>
      <c r="D27" s="26"/>
      <c r="E27" s="22"/>
      <c r="F27" s="22"/>
      <c r="G27" s="22"/>
      <c r="H27" s="22"/>
    </row>
    <row r="28" spans="2:12" x14ac:dyDescent="0.25">
      <c r="B28" s="26"/>
      <c r="C28" s="26"/>
      <c r="D28" s="26"/>
      <c r="E28" s="22"/>
      <c r="F28" s="22"/>
      <c r="G28" s="22"/>
      <c r="H28" s="22"/>
    </row>
    <row r="29" spans="2:12" x14ac:dyDescent="0.25">
      <c r="B29" s="26"/>
      <c r="C29" s="26"/>
      <c r="D29" s="26"/>
      <c r="E29" s="22"/>
      <c r="F29" s="22"/>
      <c r="G29" s="22"/>
      <c r="H29" s="22"/>
    </row>
  </sheetData>
  <mergeCells count="3">
    <mergeCell ref="E3:K10"/>
    <mergeCell ref="B12:K24"/>
    <mergeCell ref="B26:D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5"/>
  <sheetViews>
    <sheetView zoomScale="64" zoomScaleNormal="64" workbookViewId="0">
      <selection activeCell="K33" sqref="K33"/>
    </sheetView>
  </sheetViews>
  <sheetFormatPr baseColWidth="10" defaultRowHeight="15" x14ac:dyDescent="0.25"/>
  <cols>
    <col min="2" max="2" width="35.28515625" customWidth="1"/>
    <col min="3" max="3" width="14" customWidth="1"/>
    <col min="4" max="4" width="15.85546875" customWidth="1"/>
    <col min="5" max="5" width="20.140625" customWidth="1"/>
    <col min="6" max="6" width="21.85546875" customWidth="1"/>
    <col min="7" max="7" width="17.5703125" customWidth="1"/>
    <col min="8" max="8" width="12.7109375" customWidth="1"/>
    <col min="9" max="9" width="16.42578125" customWidth="1"/>
    <col min="10" max="10" width="30.85546875" customWidth="1"/>
  </cols>
  <sheetData>
    <row r="2" spans="2:11" ht="15.75" thickBot="1" x14ac:dyDescent="0.3">
      <c r="C2" s="15"/>
      <c r="D2" s="15"/>
      <c r="E2" s="15"/>
    </row>
    <row r="3" spans="2:11" ht="15.75" thickTop="1" x14ac:dyDescent="0.25">
      <c r="C3" s="33" t="s">
        <v>128</v>
      </c>
      <c r="D3" s="34"/>
      <c r="E3" s="35"/>
    </row>
    <row r="4" spans="2:11" x14ac:dyDescent="0.25">
      <c r="C4" s="36"/>
      <c r="D4" s="37"/>
      <c r="E4" s="38"/>
    </row>
    <row r="5" spans="2:11" ht="15.75" thickBot="1" x14ac:dyDescent="0.3">
      <c r="C5" s="36"/>
      <c r="D5" s="37"/>
      <c r="E5" s="38"/>
    </row>
    <row r="6" spans="2:11" ht="15.75" thickBot="1" x14ac:dyDescent="0.3">
      <c r="C6" s="36"/>
      <c r="D6" s="37"/>
      <c r="E6" s="38"/>
      <c r="J6" s="12" t="s">
        <v>127</v>
      </c>
    </row>
    <row r="7" spans="2:11" ht="15.75" thickBot="1" x14ac:dyDescent="0.3">
      <c r="C7" s="39"/>
      <c r="D7" s="40"/>
      <c r="E7" s="41"/>
      <c r="J7" s="13">
        <v>0.2</v>
      </c>
    </row>
    <row r="8" spans="2:11" ht="15.75" thickTop="1" x14ac:dyDescent="0.25">
      <c r="C8" s="14"/>
      <c r="D8" s="14"/>
      <c r="E8" s="14"/>
    </row>
    <row r="9" spans="2:11" ht="15.75" thickBot="1" x14ac:dyDescent="0.3"/>
    <row r="10" spans="2:11" ht="15.75" thickBot="1" x14ac:dyDescent="0.3">
      <c r="B10" s="9" t="s">
        <v>129</v>
      </c>
      <c r="C10" s="9" t="s">
        <v>2</v>
      </c>
      <c r="D10" s="9" t="s">
        <v>142</v>
      </c>
      <c r="E10" s="9" t="s">
        <v>143</v>
      </c>
      <c r="F10" s="9" t="s">
        <v>231</v>
      </c>
      <c r="G10" s="9" t="s">
        <v>0</v>
      </c>
      <c r="H10" s="9" t="s">
        <v>123</v>
      </c>
      <c r="I10" s="16" t="s">
        <v>230</v>
      </c>
      <c r="J10" s="16" t="s">
        <v>124</v>
      </c>
      <c r="K10" s="17"/>
    </row>
    <row r="11" spans="2:11" ht="15.75" thickBot="1" x14ac:dyDescent="0.3">
      <c r="B11" s="6" t="s">
        <v>130</v>
      </c>
      <c r="C11" s="6" t="s">
        <v>3</v>
      </c>
      <c r="D11" s="7">
        <v>45048</v>
      </c>
      <c r="E11" s="6">
        <v>5</v>
      </c>
      <c r="F11" s="20">
        <v>1.0625</v>
      </c>
      <c r="G11" s="8">
        <v>41000</v>
      </c>
      <c r="H11" s="8">
        <f>E11*G11</f>
        <v>205000</v>
      </c>
      <c r="I11" s="8" t="str">
        <f>IF(H11&lt;500000,"BAJO","ALTO")</f>
        <v>BAJO</v>
      </c>
      <c r="J11" s="18">
        <f>H11+(H11*J$7)</f>
        <v>246000</v>
      </c>
    </row>
    <row r="12" spans="2:11" ht="15.75" thickBot="1" x14ac:dyDescent="0.3">
      <c r="B12" s="3" t="s">
        <v>131</v>
      </c>
      <c r="C12" s="3" t="s">
        <v>4</v>
      </c>
      <c r="D12" s="4">
        <v>45049</v>
      </c>
      <c r="E12" s="3">
        <v>4</v>
      </c>
      <c r="F12" s="20">
        <v>1.1041666666666701</v>
      </c>
      <c r="G12" s="5">
        <v>45000</v>
      </c>
      <c r="H12" s="5">
        <f t="shared" ref="H12:H75" si="0">E12*G12</f>
        <v>180000</v>
      </c>
      <c r="I12" s="8" t="str">
        <f t="shared" ref="I12:I75" si="1">IF(H12&lt;500000,"BAJO","ALTO")</f>
        <v>BAJO</v>
      </c>
      <c r="J12" s="19">
        <f>H12+(H12*J$7)</f>
        <v>216000</v>
      </c>
    </row>
    <row r="13" spans="2:11" ht="15.75" thickBot="1" x14ac:dyDescent="0.3">
      <c r="B13" s="3" t="s">
        <v>220</v>
      </c>
      <c r="C13" s="3" t="s">
        <v>5</v>
      </c>
      <c r="D13" s="4">
        <v>45050</v>
      </c>
      <c r="E13" s="3">
        <v>7</v>
      </c>
      <c r="F13" s="20">
        <v>1.1458333333333399</v>
      </c>
      <c r="G13" s="5">
        <v>49000</v>
      </c>
      <c r="H13" s="5">
        <f t="shared" si="0"/>
        <v>343000</v>
      </c>
      <c r="I13" s="8" t="str">
        <f t="shared" si="1"/>
        <v>BAJO</v>
      </c>
      <c r="J13" s="19">
        <f>H13+(H13*J$7)</f>
        <v>411600</v>
      </c>
    </row>
    <row r="14" spans="2:11" ht="15.75" thickBot="1" x14ac:dyDescent="0.3">
      <c r="B14" s="3" t="s">
        <v>132</v>
      </c>
      <c r="C14" s="3" t="s">
        <v>6</v>
      </c>
      <c r="D14" s="4">
        <v>45051</v>
      </c>
      <c r="E14" s="3">
        <v>8</v>
      </c>
      <c r="F14" s="20">
        <v>1.18750000000001</v>
      </c>
      <c r="G14" s="5">
        <v>53000</v>
      </c>
      <c r="H14" s="5">
        <f t="shared" si="0"/>
        <v>424000</v>
      </c>
      <c r="I14" s="8" t="str">
        <f t="shared" si="1"/>
        <v>BAJO</v>
      </c>
      <c r="J14" s="5">
        <v>424000</v>
      </c>
    </row>
    <row r="15" spans="2:11" ht="15.75" thickBot="1" x14ac:dyDescent="0.3">
      <c r="B15" s="3" t="s">
        <v>133</v>
      </c>
      <c r="C15" s="3" t="s">
        <v>7</v>
      </c>
      <c r="D15" s="4">
        <v>45052</v>
      </c>
      <c r="E15" s="3">
        <v>2</v>
      </c>
      <c r="F15" s="20">
        <v>1.2291666666666801</v>
      </c>
      <c r="G15" s="5">
        <v>57000</v>
      </c>
      <c r="H15" s="5">
        <f t="shared" si="0"/>
        <v>114000</v>
      </c>
      <c r="I15" s="8" t="str">
        <f t="shared" si="1"/>
        <v>BAJO</v>
      </c>
      <c r="J15" s="5">
        <v>114000</v>
      </c>
    </row>
    <row r="16" spans="2:11" ht="15.75" thickBot="1" x14ac:dyDescent="0.3">
      <c r="B16" s="3" t="s">
        <v>134</v>
      </c>
      <c r="C16" s="3" t="s">
        <v>8</v>
      </c>
      <c r="D16" s="4">
        <v>45053</v>
      </c>
      <c r="E16" s="3">
        <v>3</v>
      </c>
      <c r="F16" s="20">
        <v>1.2708333333333499</v>
      </c>
      <c r="G16" s="5">
        <v>61000</v>
      </c>
      <c r="H16" s="5">
        <f t="shared" si="0"/>
        <v>183000</v>
      </c>
      <c r="I16" s="8" t="str">
        <f t="shared" si="1"/>
        <v>BAJO</v>
      </c>
      <c r="J16" s="19">
        <f>H16+(H16*J$7)</f>
        <v>219600</v>
      </c>
    </row>
    <row r="17" spans="2:10" ht="15.75" thickBot="1" x14ac:dyDescent="0.3">
      <c r="B17" s="3" t="s">
        <v>135</v>
      </c>
      <c r="C17" s="3" t="s">
        <v>9</v>
      </c>
      <c r="D17" s="4">
        <v>45054</v>
      </c>
      <c r="E17" s="3">
        <v>4</v>
      </c>
      <c r="F17" s="20">
        <v>1.31250000000002</v>
      </c>
      <c r="G17" s="5">
        <v>65000</v>
      </c>
      <c r="H17" s="5">
        <f t="shared" si="0"/>
        <v>260000</v>
      </c>
      <c r="I17" s="8" t="str">
        <f t="shared" si="1"/>
        <v>BAJO</v>
      </c>
      <c r="J17" s="19">
        <f>H17+(H17*J$7)</f>
        <v>312000</v>
      </c>
    </row>
    <row r="18" spans="2:10" ht="15.75" thickBot="1" x14ac:dyDescent="0.3">
      <c r="B18" s="3" t="s">
        <v>221</v>
      </c>
      <c r="C18" s="3" t="s">
        <v>10</v>
      </c>
      <c r="D18" s="4">
        <v>45055</v>
      </c>
      <c r="E18" s="3">
        <v>6</v>
      </c>
      <c r="F18" s="20">
        <v>1.3541666666666901</v>
      </c>
      <c r="G18" s="5">
        <v>69000</v>
      </c>
      <c r="H18" s="5">
        <f>E18*G18</f>
        <v>414000</v>
      </c>
      <c r="I18" s="8" t="str">
        <f t="shared" si="1"/>
        <v>BAJO</v>
      </c>
      <c r="J18" s="19">
        <f>H18+(H18*J7)</f>
        <v>496800</v>
      </c>
    </row>
    <row r="19" spans="2:10" ht="15.75" thickBot="1" x14ac:dyDescent="0.3">
      <c r="B19" s="3" t="s">
        <v>136</v>
      </c>
      <c r="C19" s="3" t="s">
        <v>11</v>
      </c>
      <c r="D19" s="4">
        <v>45056</v>
      </c>
      <c r="E19" s="3">
        <v>5</v>
      </c>
      <c r="F19" s="20">
        <v>1.3958333333333599</v>
      </c>
      <c r="G19" s="5">
        <v>73000</v>
      </c>
      <c r="H19" s="5">
        <f t="shared" si="0"/>
        <v>365000</v>
      </c>
      <c r="I19" s="8" t="str">
        <f t="shared" si="1"/>
        <v>BAJO</v>
      </c>
      <c r="J19" s="5">
        <v>365000</v>
      </c>
    </row>
    <row r="20" spans="2:10" ht="15.75" thickBot="1" x14ac:dyDescent="0.3">
      <c r="B20" s="3" t="s">
        <v>137</v>
      </c>
      <c r="C20" s="3" t="s">
        <v>12</v>
      </c>
      <c r="D20" s="4">
        <v>45057</v>
      </c>
      <c r="E20" s="3">
        <v>1</v>
      </c>
      <c r="F20" s="20">
        <v>1.21875</v>
      </c>
      <c r="G20" s="5">
        <v>77000</v>
      </c>
      <c r="H20" s="5">
        <f t="shared" si="0"/>
        <v>77000</v>
      </c>
      <c r="I20" s="8" t="str">
        <f t="shared" si="1"/>
        <v>BAJO</v>
      </c>
      <c r="J20" s="19">
        <f>H20+(H20*J$7)</f>
        <v>92400</v>
      </c>
    </row>
    <row r="21" spans="2:10" ht="15.75" thickBot="1" x14ac:dyDescent="0.3">
      <c r="B21" s="3" t="s">
        <v>1</v>
      </c>
      <c r="C21" s="3" t="s">
        <v>13</v>
      </c>
      <c r="D21" s="4">
        <v>45058</v>
      </c>
      <c r="E21" s="3">
        <v>4</v>
      </c>
      <c r="F21" s="20">
        <v>1.2604166666666701</v>
      </c>
      <c r="G21" s="5">
        <v>81000</v>
      </c>
      <c r="H21" s="5">
        <f t="shared" si="0"/>
        <v>324000</v>
      </c>
      <c r="I21" s="8" t="str">
        <f t="shared" si="1"/>
        <v>BAJO</v>
      </c>
      <c r="J21" s="19">
        <f>H21+(H21*J7)</f>
        <v>388800</v>
      </c>
    </row>
    <row r="22" spans="2:10" ht="15.75" thickBot="1" x14ac:dyDescent="0.3">
      <c r="B22" s="3" t="s">
        <v>138</v>
      </c>
      <c r="C22" s="3" t="s">
        <v>14</v>
      </c>
      <c r="D22" s="4">
        <v>45059</v>
      </c>
      <c r="E22" s="3">
        <v>5</v>
      </c>
      <c r="F22" s="20">
        <v>1.3020833333333299</v>
      </c>
      <c r="G22" s="5">
        <v>85000</v>
      </c>
      <c r="H22" s="5">
        <f t="shared" si="0"/>
        <v>425000</v>
      </c>
      <c r="I22" s="8" t="str">
        <f t="shared" si="1"/>
        <v>BAJO</v>
      </c>
      <c r="J22" s="19">
        <f>H22+(H22*J$7)</f>
        <v>510000</v>
      </c>
    </row>
    <row r="23" spans="2:10" ht="15.75" thickBot="1" x14ac:dyDescent="0.3">
      <c r="B23" s="3" t="s">
        <v>139</v>
      </c>
      <c r="C23" s="3" t="s">
        <v>15</v>
      </c>
      <c r="D23" s="4">
        <v>45060</v>
      </c>
      <c r="E23" s="3">
        <v>2</v>
      </c>
      <c r="F23" s="20">
        <v>1.34375</v>
      </c>
      <c r="G23" s="5">
        <v>89000</v>
      </c>
      <c r="H23" s="5">
        <f t="shared" si="0"/>
        <v>178000</v>
      </c>
      <c r="I23" s="8" t="str">
        <f t="shared" si="1"/>
        <v>BAJO</v>
      </c>
      <c r="J23" s="5">
        <v>178000</v>
      </c>
    </row>
    <row r="24" spans="2:10" ht="15.75" thickBot="1" x14ac:dyDescent="0.3">
      <c r="B24" s="3" t="s">
        <v>222</v>
      </c>
      <c r="C24" s="3" t="s">
        <v>16</v>
      </c>
      <c r="D24" s="4">
        <v>45061</v>
      </c>
      <c r="E24" s="3">
        <v>7</v>
      </c>
      <c r="F24" s="20">
        <v>1.3854166666666701</v>
      </c>
      <c r="G24" s="5">
        <v>93000</v>
      </c>
      <c r="H24" s="5">
        <f t="shared" si="0"/>
        <v>651000</v>
      </c>
      <c r="I24" s="8" t="str">
        <f t="shared" si="1"/>
        <v>ALTO</v>
      </c>
      <c r="J24" s="5">
        <v>651000</v>
      </c>
    </row>
    <row r="25" spans="2:10" ht="15.75" thickBot="1" x14ac:dyDescent="0.3">
      <c r="B25" s="3" t="s">
        <v>140</v>
      </c>
      <c r="C25" s="3" t="s">
        <v>17</v>
      </c>
      <c r="D25" s="4">
        <v>45062</v>
      </c>
      <c r="E25" s="3">
        <v>8</v>
      </c>
      <c r="F25" s="20">
        <v>1.0430555555555556</v>
      </c>
      <c r="G25" s="5">
        <v>97000</v>
      </c>
      <c r="H25" s="5">
        <f t="shared" si="0"/>
        <v>776000</v>
      </c>
      <c r="I25" s="8" t="str">
        <f t="shared" si="1"/>
        <v>ALTO</v>
      </c>
      <c r="J25" s="5">
        <v>776000</v>
      </c>
    </row>
    <row r="26" spans="2:10" ht="15.75" thickBot="1" x14ac:dyDescent="0.3">
      <c r="B26" s="3" t="s">
        <v>141</v>
      </c>
      <c r="C26" s="3" t="s">
        <v>18</v>
      </c>
      <c r="D26" s="4">
        <v>45063</v>
      </c>
      <c r="E26" s="3">
        <v>6</v>
      </c>
      <c r="F26" s="20">
        <v>1.0847222222222199</v>
      </c>
      <c r="G26" s="5">
        <v>101000</v>
      </c>
      <c r="H26" s="5">
        <f t="shared" si="0"/>
        <v>606000</v>
      </c>
      <c r="I26" s="8" t="str">
        <f t="shared" si="1"/>
        <v>ALTO</v>
      </c>
      <c r="J26" s="19">
        <f>H26+(H26*J$7)</f>
        <v>727200</v>
      </c>
    </row>
    <row r="27" spans="2:10" ht="15.75" thickBot="1" x14ac:dyDescent="0.3">
      <c r="B27" s="3" t="s">
        <v>223</v>
      </c>
      <c r="C27" s="3" t="s">
        <v>19</v>
      </c>
      <c r="D27" s="4">
        <v>45064</v>
      </c>
      <c r="E27" s="3">
        <v>5</v>
      </c>
      <c r="F27" s="20">
        <v>1.12638888888889</v>
      </c>
      <c r="G27" s="5">
        <v>105000</v>
      </c>
      <c r="H27" s="5">
        <f t="shared" si="0"/>
        <v>525000</v>
      </c>
      <c r="I27" s="8" t="str">
        <f t="shared" si="1"/>
        <v>ALTO</v>
      </c>
      <c r="J27" s="19">
        <f>H27+(H27*J$7)</f>
        <v>630000</v>
      </c>
    </row>
    <row r="28" spans="2:10" ht="15.75" thickBot="1" x14ac:dyDescent="0.3">
      <c r="B28" s="3" t="s">
        <v>144</v>
      </c>
      <c r="C28" s="3" t="s">
        <v>20</v>
      </c>
      <c r="D28" s="4">
        <v>45065</v>
      </c>
      <c r="E28" s="3">
        <v>4</v>
      </c>
      <c r="F28" s="20">
        <v>1.1680555555555601</v>
      </c>
      <c r="G28" s="5">
        <v>109000</v>
      </c>
      <c r="H28" s="5">
        <f t="shared" si="0"/>
        <v>436000</v>
      </c>
      <c r="I28" s="8" t="str">
        <f t="shared" si="1"/>
        <v>BAJO</v>
      </c>
      <c r="J28" s="19">
        <f>H28+(H28*J$7)</f>
        <v>523200</v>
      </c>
    </row>
    <row r="29" spans="2:10" ht="15.75" thickBot="1" x14ac:dyDescent="0.3">
      <c r="B29" s="3" t="s">
        <v>145</v>
      </c>
      <c r="C29" s="3" t="s">
        <v>21</v>
      </c>
      <c r="D29" s="4">
        <v>45066</v>
      </c>
      <c r="E29" s="3">
        <v>2</v>
      </c>
      <c r="F29" s="20">
        <v>1.2097222222222199</v>
      </c>
      <c r="G29" s="5">
        <v>113000</v>
      </c>
      <c r="H29" s="5">
        <f t="shared" si="0"/>
        <v>226000</v>
      </c>
      <c r="I29" s="8" t="str">
        <f t="shared" si="1"/>
        <v>BAJO</v>
      </c>
      <c r="J29" s="5">
        <v>226000</v>
      </c>
    </row>
    <row r="30" spans="2:10" ht="15.75" thickBot="1" x14ac:dyDescent="0.3">
      <c r="B30" s="3" t="s">
        <v>146</v>
      </c>
      <c r="C30" s="3" t="s">
        <v>22</v>
      </c>
      <c r="D30" s="4">
        <v>45067</v>
      </c>
      <c r="E30" s="3">
        <v>1</v>
      </c>
      <c r="F30" s="20">
        <v>1.25138888888889</v>
      </c>
      <c r="G30" s="5">
        <v>117000</v>
      </c>
      <c r="H30" s="5">
        <f t="shared" si="0"/>
        <v>117000</v>
      </c>
      <c r="I30" s="8" t="str">
        <f t="shared" si="1"/>
        <v>BAJO</v>
      </c>
      <c r="J30" s="19">
        <f>H30+(H30*J$7)</f>
        <v>140400</v>
      </c>
    </row>
    <row r="31" spans="2:10" ht="15.75" thickBot="1" x14ac:dyDescent="0.3">
      <c r="B31" s="3" t="s">
        <v>224</v>
      </c>
      <c r="C31" s="3" t="s">
        <v>23</v>
      </c>
      <c r="D31" s="4">
        <v>45068</v>
      </c>
      <c r="E31" s="3">
        <v>2</v>
      </c>
      <c r="F31" s="20">
        <v>1.2930555555555601</v>
      </c>
      <c r="G31" s="5">
        <v>121000</v>
      </c>
      <c r="H31" s="5">
        <f t="shared" si="0"/>
        <v>242000</v>
      </c>
      <c r="I31" s="8" t="str">
        <f t="shared" si="1"/>
        <v>BAJO</v>
      </c>
      <c r="J31" s="19">
        <f>H31+(H31*J$7)</f>
        <v>290400</v>
      </c>
    </row>
    <row r="32" spans="2:10" ht="15.75" thickBot="1" x14ac:dyDescent="0.3">
      <c r="B32" s="3" t="s">
        <v>147</v>
      </c>
      <c r="C32" s="3" t="s">
        <v>24</v>
      </c>
      <c r="D32" s="4">
        <v>45069</v>
      </c>
      <c r="E32" s="3">
        <v>3</v>
      </c>
      <c r="F32" s="20">
        <v>30.020833333333332</v>
      </c>
      <c r="G32" s="5">
        <v>125000</v>
      </c>
      <c r="H32" s="5">
        <f t="shared" si="0"/>
        <v>375000</v>
      </c>
      <c r="I32" s="8" t="str">
        <f t="shared" si="1"/>
        <v>BAJO</v>
      </c>
      <c r="J32" s="19">
        <f>H32+(H32*J$7)</f>
        <v>450000</v>
      </c>
    </row>
    <row r="33" spans="2:10" ht="15.75" thickBot="1" x14ac:dyDescent="0.3">
      <c r="B33" s="3" t="s">
        <v>148</v>
      </c>
      <c r="C33" s="3" t="s">
        <v>25</v>
      </c>
      <c r="D33" s="4">
        <v>45070</v>
      </c>
      <c r="E33" s="3">
        <v>5</v>
      </c>
      <c r="F33" s="20">
        <v>30.0625</v>
      </c>
      <c r="G33" s="5">
        <v>129000</v>
      </c>
      <c r="H33" s="5">
        <f t="shared" si="0"/>
        <v>645000</v>
      </c>
      <c r="I33" s="8" t="str">
        <f t="shared" si="1"/>
        <v>ALTO</v>
      </c>
      <c r="J33" s="19">
        <f>H33+(H33*J$7)</f>
        <v>774000</v>
      </c>
    </row>
    <row r="34" spans="2:10" ht="15.75" thickBot="1" x14ac:dyDescent="0.3">
      <c r="B34" s="3" t="s">
        <v>149</v>
      </c>
      <c r="C34" s="3" t="s">
        <v>26</v>
      </c>
      <c r="D34" s="4">
        <v>45071</v>
      </c>
      <c r="E34" s="3">
        <v>6</v>
      </c>
      <c r="F34" s="20">
        <v>30.1041666666667</v>
      </c>
      <c r="G34" s="5">
        <v>133000</v>
      </c>
      <c r="H34" s="5">
        <f t="shared" si="0"/>
        <v>798000</v>
      </c>
      <c r="I34" s="8" t="str">
        <f t="shared" si="1"/>
        <v>ALTO</v>
      </c>
      <c r="J34" s="19">
        <f>H34+(H34*J$7)</f>
        <v>957600</v>
      </c>
    </row>
    <row r="35" spans="2:10" ht="15.75" thickBot="1" x14ac:dyDescent="0.3">
      <c r="B35" s="3" t="s">
        <v>150</v>
      </c>
      <c r="C35" s="3" t="s">
        <v>27</v>
      </c>
      <c r="D35" s="4">
        <v>45072</v>
      </c>
      <c r="E35" s="3">
        <v>4</v>
      </c>
      <c r="F35" s="20">
        <v>30.1458333333333</v>
      </c>
      <c r="G35" s="5">
        <v>137000</v>
      </c>
      <c r="H35" s="5">
        <f t="shared" si="0"/>
        <v>548000</v>
      </c>
      <c r="I35" s="8" t="str">
        <f t="shared" si="1"/>
        <v>ALTO</v>
      </c>
      <c r="J35" s="5">
        <v>548000</v>
      </c>
    </row>
    <row r="36" spans="2:10" ht="15.75" thickBot="1" x14ac:dyDescent="0.3">
      <c r="B36" s="3" t="s">
        <v>151</v>
      </c>
      <c r="C36" s="3" t="s">
        <v>28</v>
      </c>
      <c r="D36" s="4">
        <v>45073</v>
      </c>
      <c r="E36" s="3">
        <v>2</v>
      </c>
      <c r="F36" s="20">
        <v>30.1875</v>
      </c>
      <c r="G36" s="5">
        <v>141000</v>
      </c>
      <c r="H36" s="5">
        <f t="shared" si="0"/>
        <v>282000</v>
      </c>
      <c r="I36" s="8" t="str">
        <f t="shared" si="1"/>
        <v>BAJO</v>
      </c>
      <c r="J36" s="5">
        <v>282000</v>
      </c>
    </row>
    <row r="37" spans="2:10" ht="15.75" thickBot="1" x14ac:dyDescent="0.3">
      <c r="B37" s="3" t="s">
        <v>152</v>
      </c>
      <c r="C37" s="3" t="s">
        <v>29</v>
      </c>
      <c r="D37" s="4">
        <v>45074</v>
      </c>
      <c r="E37" s="3">
        <v>1</v>
      </c>
      <c r="F37" s="20">
        <v>30.2291666666667</v>
      </c>
      <c r="G37" s="5">
        <v>55000</v>
      </c>
      <c r="H37" s="5">
        <f>E37*G37</f>
        <v>55000</v>
      </c>
      <c r="I37" s="8" t="str">
        <f t="shared" si="1"/>
        <v>BAJO</v>
      </c>
      <c r="J37" s="5">
        <v>55000</v>
      </c>
    </row>
    <row r="38" spans="2:10" ht="15.75" thickBot="1" x14ac:dyDescent="0.3">
      <c r="B38" s="3" t="s">
        <v>153</v>
      </c>
      <c r="C38" s="3" t="s">
        <v>30</v>
      </c>
      <c r="D38" s="4">
        <v>45075</v>
      </c>
      <c r="E38" s="3">
        <v>6</v>
      </c>
      <c r="F38" s="20">
        <v>30.2708333333333</v>
      </c>
      <c r="G38" s="5">
        <v>48500</v>
      </c>
      <c r="H38" s="5">
        <f t="shared" si="0"/>
        <v>291000</v>
      </c>
      <c r="I38" s="8" t="str">
        <f t="shared" si="1"/>
        <v>BAJO</v>
      </c>
      <c r="J38" s="19">
        <f>H38+(H38*J$7)</f>
        <v>349200</v>
      </c>
    </row>
    <row r="39" spans="2:10" ht="15.75" thickBot="1" x14ac:dyDescent="0.3">
      <c r="B39" s="3" t="s">
        <v>154</v>
      </c>
      <c r="C39" s="3" t="s">
        <v>31</v>
      </c>
      <c r="D39" s="4">
        <v>45076</v>
      </c>
      <c r="E39" s="3">
        <v>5</v>
      </c>
      <c r="F39" s="20">
        <v>31.03125</v>
      </c>
      <c r="G39" s="5">
        <v>58000</v>
      </c>
      <c r="H39" s="5">
        <f t="shared" si="0"/>
        <v>290000</v>
      </c>
      <c r="I39" s="8" t="str">
        <f t="shared" si="1"/>
        <v>BAJO</v>
      </c>
      <c r="J39" s="5">
        <v>290000</v>
      </c>
    </row>
    <row r="40" spans="2:10" ht="15.75" thickBot="1" x14ac:dyDescent="0.3">
      <c r="B40" s="3" t="s">
        <v>155</v>
      </c>
      <c r="C40" s="3" t="s">
        <v>32</v>
      </c>
      <c r="D40" s="4">
        <v>45077</v>
      </c>
      <c r="E40" s="3">
        <v>3</v>
      </c>
      <c r="F40" s="20">
        <v>31.038194444444443</v>
      </c>
      <c r="G40" s="5">
        <v>59500</v>
      </c>
      <c r="H40" s="5">
        <f t="shared" si="0"/>
        <v>178500</v>
      </c>
      <c r="I40" s="8" t="str">
        <f t="shared" si="1"/>
        <v>BAJO</v>
      </c>
      <c r="J40" s="5">
        <v>178500</v>
      </c>
    </row>
    <row r="41" spans="2:10" ht="15.75" thickBot="1" x14ac:dyDescent="0.3">
      <c r="B41" s="3" t="s">
        <v>156</v>
      </c>
      <c r="C41" s="3" t="s">
        <v>33</v>
      </c>
      <c r="D41" s="4">
        <v>45078</v>
      </c>
      <c r="E41" s="3">
        <v>3</v>
      </c>
      <c r="F41" s="20">
        <v>31.0451388888889</v>
      </c>
      <c r="G41" s="5">
        <v>61000</v>
      </c>
      <c r="H41" s="5">
        <v>178500</v>
      </c>
      <c r="I41" s="8" t="str">
        <f t="shared" si="1"/>
        <v>BAJO</v>
      </c>
      <c r="J41" s="5">
        <v>178500</v>
      </c>
    </row>
    <row r="42" spans="2:10" ht="15.75" thickBot="1" x14ac:dyDescent="0.3">
      <c r="B42" s="3" t="s">
        <v>157</v>
      </c>
      <c r="C42" s="3" t="s">
        <v>34</v>
      </c>
      <c r="D42" s="4">
        <v>45079</v>
      </c>
      <c r="E42" s="3">
        <v>5</v>
      </c>
      <c r="F42" s="20">
        <v>31.0520833333333</v>
      </c>
      <c r="G42" s="5">
        <v>62500</v>
      </c>
      <c r="H42" s="5">
        <f t="shared" si="0"/>
        <v>312500</v>
      </c>
      <c r="I42" s="8" t="str">
        <f t="shared" si="1"/>
        <v>BAJO</v>
      </c>
      <c r="J42" s="5">
        <v>312500</v>
      </c>
    </row>
    <row r="43" spans="2:10" ht="15.75" thickBot="1" x14ac:dyDescent="0.3">
      <c r="B43" s="3" t="s">
        <v>139</v>
      </c>
      <c r="C43" s="3" t="s">
        <v>35</v>
      </c>
      <c r="D43" s="4">
        <v>45080</v>
      </c>
      <c r="E43" s="3">
        <v>4</v>
      </c>
      <c r="F43" s="20">
        <v>31.0590277777778</v>
      </c>
      <c r="G43" s="5">
        <v>64000</v>
      </c>
      <c r="H43" s="5">
        <f t="shared" si="0"/>
        <v>256000</v>
      </c>
      <c r="I43" s="8" t="str">
        <f t="shared" si="1"/>
        <v>BAJO</v>
      </c>
      <c r="J43" s="19">
        <f>H43+(H43*J$7)</f>
        <v>307200</v>
      </c>
    </row>
    <row r="44" spans="2:10" ht="15.75" thickBot="1" x14ac:dyDescent="0.3">
      <c r="B44" s="3" t="s">
        <v>158</v>
      </c>
      <c r="C44" s="3" t="s">
        <v>36</v>
      </c>
      <c r="D44" s="4">
        <v>45081</v>
      </c>
      <c r="E44" s="3">
        <v>4</v>
      </c>
      <c r="F44" s="20">
        <v>31.0659722222222</v>
      </c>
      <c r="G44" s="5">
        <v>65500</v>
      </c>
      <c r="H44" s="5">
        <f t="shared" si="0"/>
        <v>262000</v>
      </c>
      <c r="I44" s="8" t="str">
        <f t="shared" si="1"/>
        <v>BAJO</v>
      </c>
      <c r="J44" s="19">
        <f>H44+(H44*J$7)</f>
        <v>314400</v>
      </c>
    </row>
    <row r="45" spans="2:10" ht="15.75" thickBot="1" x14ac:dyDescent="0.3">
      <c r="B45" s="3" t="s">
        <v>159</v>
      </c>
      <c r="C45" s="3" t="s">
        <v>37</v>
      </c>
      <c r="D45" s="4">
        <v>45082</v>
      </c>
      <c r="E45" s="3">
        <v>4</v>
      </c>
      <c r="F45" s="20">
        <v>31.0729166666667</v>
      </c>
      <c r="G45" s="5">
        <v>67000</v>
      </c>
      <c r="H45" s="5">
        <f t="shared" si="0"/>
        <v>268000</v>
      </c>
      <c r="I45" s="8" t="str">
        <f t="shared" si="1"/>
        <v>BAJO</v>
      </c>
      <c r="J45" s="5">
        <v>268000</v>
      </c>
    </row>
    <row r="46" spans="2:10" ht="15.75" thickBot="1" x14ac:dyDescent="0.3">
      <c r="B46" s="3" t="s">
        <v>160</v>
      </c>
      <c r="C46" s="3" t="s">
        <v>38</v>
      </c>
      <c r="D46" s="4">
        <v>45083</v>
      </c>
      <c r="E46" s="3">
        <v>8</v>
      </c>
      <c r="F46" s="20">
        <v>31.0798611111111</v>
      </c>
      <c r="G46" s="5">
        <v>68500</v>
      </c>
      <c r="H46" s="5">
        <f t="shared" si="0"/>
        <v>548000</v>
      </c>
      <c r="I46" s="8" t="str">
        <f t="shared" si="1"/>
        <v>ALTO</v>
      </c>
      <c r="J46" s="19">
        <f t="shared" ref="J46:J64" si="2">H46+(H46*J$7)</f>
        <v>657600</v>
      </c>
    </row>
    <row r="47" spans="2:10" ht="15.75" thickBot="1" x14ac:dyDescent="0.3">
      <c r="B47" s="3" t="s">
        <v>162</v>
      </c>
      <c r="C47" s="3" t="s">
        <v>39</v>
      </c>
      <c r="D47" s="4">
        <v>45084</v>
      </c>
      <c r="E47" s="3">
        <v>5</v>
      </c>
      <c r="F47" s="20">
        <v>31.0868055555555</v>
      </c>
      <c r="G47" s="5">
        <v>70000</v>
      </c>
      <c r="H47" s="5">
        <f t="shared" si="0"/>
        <v>350000</v>
      </c>
      <c r="I47" s="8" t="str">
        <f t="shared" si="1"/>
        <v>BAJO</v>
      </c>
      <c r="J47" s="19">
        <f t="shared" si="2"/>
        <v>420000</v>
      </c>
    </row>
    <row r="48" spans="2:10" ht="15.75" thickBot="1" x14ac:dyDescent="0.3">
      <c r="B48" s="3" t="s">
        <v>163</v>
      </c>
      <c r="C48" s="3" t="s">
        <v>40</v>
      </c>
      <c r="D48" s="4">
        <v>45085</v>
      </c>
      <c r="E48" s="3">
        <v>7</v>
      </c>
      <c r="F48" s="20">
        <v>31.09375</v>
      </c>
      <c r="G48" s="5">
        <v>71500</v>
      </c>
      <c r="H48" s="5">
        <f t="shared" si="0"/>
        <v>500500</v>
      </c>
      <c r="I48" s="8" t="str">
        <f t="shared" si="1"/>
        <v>ALTO</v>
      </c>
      <c r="J48" s="19">
        <f t="shared" si="2"/>
        <v>600600</v>
      </c>
    </row>
    <row r="49" spans="2:10" ht="15.75" thickBot="1" x14ac:dyDescent="0.3">
      <c r="B49" s="3" t="s">
        <v>164</v>
      </c>
      <c r="C49" s="3" t="s">
        <v>41</v>
      </c>
      <c r="D49" s="4">
        <v>45086</v>
      </c>
      <c r="E49" s="3">
        <v>6</v>
      </c>
      <c r="F49" s="20">
        <v>31.1006944444444</v>
      </c>
      <c r="G49" s="5">
        <v>73000</v>
      </c>
      <c r="H49" s="5">
        <f t="shared" si="0"/>
        <v>438000</v>
      </c>
      <c r="I49" s="8" t="str">
        <f t="shared" si="1"/>
        <v>BAJO</v>
      </c>
      <c r="J49" s="19">
        <f t="shared" si="2"/>
        <v>525600</v>
      </c>
    </row>
    <row r="50" spans="2:10" ht="15.75" thickBot="1" x14ac:dyDescent="0.3">
      <c r="B50" s="3" t="s">
        <v>165</v>
      </c>
      <c r="C50" s="3" t="s">
        <v>42</v>
      </c>
      <c r="D50" s="4">
        <v>45087</v>
      </c>
      <c r="E50" s="3">
        <v>5</v>
      </c>
      <c r="F50" s="20">
        <v>31.1076388888889</v>
      </c>
      <c r="G50" s="5">
        <v>74500</v>
      </c>
      <c r="H50" s="5">
        <f t="shared" si="0"/>
        <v>372500</v>
      </c>
      <c r="I50" s="8" t="str">
        <f t="shared" si="1"/>
        <v>BAJO</v>
      </c>
      <c r="J50" s="19">
        <f t="shared" si="2"/>
        <v>447000</v>
      </c>
    </row>
    <row r="51" spans="2:10" ht="15.75" thickBot="1" x14ac:dyDescent="0.3">
      <c r="B51" s="3" t="s">
        <v>166</v>
      </c>
      <c r="C51" s="3" t="s">
        <v>43</v>
      </c>
      <c r="D51" s="4">
        <v>45088</v>
      </c>
      <c r="E51" s="3">
        <v>2</v>
      </c>
      <c r="F51" s="20">
        <v>31.048611111111111</v>
      </c>
      <c r="G51" s="5">
        <v>76000</v>
      </c>
      <c r="H51" s="5">
        <f t="shared" si="0"/>
        <v>152000</v>
      </c>
      <c r="I51" s="8" t="str">
        <f t="shared" si="1"/>
        <v>BAJO</v>
      </c>
      <c r="J51" s="19">
        <f t="shared" si="2"/>
        <v>182400</v>
      </c>
    </row>
    <row r="52" spans="2:10" ht="15.75" thickBot="1" x14ac:dyDescent="0.3">
      <c r="B52" s="3" t="s">
        <v>225</v>
      </c>
      <c r="C52" s="3" t="s">
        <v>44</v>
      </c>
      <c r="D52" s="4">
        <v>45089</v>
      </c>
      <c r="E52" s="3">
        <v>3</v>
      </c>
      <c r="F52" s="20">
        <v>31.055555555555557</v>
      </c>
      <c r="G52" s="5">
        <v>77500</v>
      </c>
      <c r="H52" s="5">
        <f t="shared" si="0"/>
        <v>232500</v>
      </c>
      <c r="I52" s="8" t="str">
        <f t="shared" si="1"/>
        <v>BAJO</v>
      </c>
      <c r="J52" s="19">
        <f t="shared" si="2"/>
        <v>279000</v>
      </c>
    </row>
    <row r="53" spans="2:10" ht="15.75" thickBot="1" x14ac:dyDescent="0.3">
      <c r="B53" s="3" t="s">
        <v>226</v>
      </c>
      <c r="C53" s="3" t="s">
        <v>45</v>
      </c>
      <c r="D53" s="4">
        <v>45090</v>
      </c>
      <c r="E53" s="3">
        <v>5</v>
      </c>
      <c r="F53" s="20">
        <v>31.0625</v>
      </c>
      <c r="G53" s="5">
        <v>79000</v>
      </c>
      <c r="H53" s="5">
        <f t="shared" si="0"/>
        <v>395000</v>
      </c>
      <c r="I53" s="8" t="str">
        <f t="shared" si="1"/>
        <v>BAJO</v>
      </c>
      <c r="J53" s="19">
        <f t="shared" si="2"/>
        <v>474000</v>
      </c>
    </row>
    <row r="54" spans="2:10" ht="15.75" thickBot="1" x14ac:dyDescent="0.3">
      <c r="B54" s="3" t="s">
        <v>167</v>
      </c>
      <c r="C54" s="3" t="s">
        <v>46</v>
      </c>
      <c r="D54" s="4">
        <v>45091</v>
      </c>
      <c r="E54" s="3">
        <v>4</v>
      </c>
      <c r="F54" s="20">
        <v>31.0694444444444</v>
      </c>
      <c r="G54" s="5">
        <v>80500</v>
      </c>
      <c r="H54" s="5">
        <f t="shared" si="0"/>
        <v>322000</v>
      </c>
      <c r="I54" s="8" t="str">
        <f t="shared" si="1"/>
        <v>BAJO</v>
      </c>
      <c r="J54" s="19">
        <f t="shared" si="2"/>
        <v>386400</v>
      </c>
    </row>
    <row r="55" spans="2:10" ht="15.75" thickBot="1" x14ac:dyDescent="0.3">
      <c r="B55" s="3" t="s">
        <v>168</v>
      </c>
      <c r="C55" s="3" t="s">
        <v>47</v>
      </c>
      <c r="D55" s="4">
        <v>45092</v>
      </c>
      <c r="E55" s="3">
        <v>4</v>
      </c>
      <c r="F55" s="20">
        <v>31.0763888888889</v>
      </c>
      <c r="G55" s="5">
        <v>82000</v>
      </c>
      <c r="H55" s="5">
        <f t="shared" si="0"/>
        <v>328000</v>
      </c>
      <c r="I55" s="8" t="str">
        <f t="shared" si="1"/>
        <v>BAJO</v>
      </c>
      <c r="J55" s="19">
        <f t="shared" si="2"/>
        <v>393600</v>
      </c>
    </row>
    <row r="56" spans="2:10" ht="15.75" thickBot="1" x14ac:dyDescent="0.3">
      <c r="B56" s="3" t="s">
        <v>169</v>
      </c>
      <c r="C56" s="3" t="s">
        <v>48</v>
      </c>
      <c r="D56" s="4">
        <v>45093</v>
      </c>
      <c r="E56" s="3">
        <v>5</v>
      </c>
      <c r="F56" s="20">
        <v>31.0833333333333</v>
      </c>
      <c r="G56" s="5">
        <v>83500</v>
      </c>
      <c r="H56" s="5">
        <f t="shared" si="0"/>
        <v>417500</v>
      </c>
      <c r="I56" s="8" t="str">
        <f t="shared" si="1"/>
        <v>BAJO</v>
      </c>
      <c r="J56" s="19">
        <f t="shared" si="2"/>
        <v>501000</v>
      </c>
    </row>
    <row r="57" spans="2:10" ht="15.75" thickBot="1" x14ac:dyDescent="0.3">
      <c r="B57" s="3" t="s">
        <v>170</v>
      </c>
      <c r="C57" s="3" t="s">
        <v>49</v>
      </c>
      <c r="D57" s="4">
        <v>45094</v>
      </c>
      <c r="E57" s="3">
        <v>2</v>
      </c>
      <c r="F57" s="20">
        <v>31.0902777777778</v>
      </c>
      <c r="G57" s="5">
        <v>85000</v>
      </c>
      <c r="H57" s="5">
        <f t="shared" si="0"/>
        <v>170000</v>
      </c>
      <c r="I57" s="8" t="str">
        <f t="shared" si="1"/>
        <v>BAJO</v>
      </c>
      <c r="J57" s="19">
        <f t="shared" si="2"/>
        <v>204000</v>
      </c>
    </row>
    <row r="58" spans="2:10" ht="15.75" thickBot="1" x14ac:dyDescent="0.3">
      <c r="B58" s="3" t="s">
        <v>171</v>
      </c>
      <c r="C58" s="3" t="s">
        <v>50</v>
      </c>
      <c r="D58" s="4">
        <v>45095</v>
      </c>
      <c r="E58" s="3">
        <v>1</v>
      </c>
      <c r="F58" s="20">
        <v>31.145833333333332</v>
      </c>
      <c r="G58" s="5">
        <v>86500</v>
      </c>
      <c r="H58" s="5">
        <f t="shared" si="0"/>
        <v>86500</v>
      </c>
      <c r="I58" s="8" t="str">
        <f t="shared" si="1"/>
        <v>BAJO</v>
      </c>
      <c r="J58" s="19">
        <f t="shared" si="2"/>
        <v>103800</v>
      </c>
    </row>
    <row r="59" spans="2:10" ht="15.75" thickBot="1" x14ac:dyDescent="0.3">
      <c r="B59" s="3" t="s">
        <v>172</v>
      </c>
      <c r="C59" s="3" t="s">
        <v>51</v>
      </c>
      <c r="D59" s="4">
        <v>45096</v>
      </c>
      <c r="E59" s="3">
        <v>4</v>
      </c>
      <c r="F59" s="20">
        <v>31.1875</v>
      </c>
      <c r="G59" s="5">
        <v>88000</v>
      </c>
      <c r="H59" s="5">
        <f t="shared" si="0"/>
        <v>352000</v>
      </c>
      <c r="I59" s="8" t="str">
        <f t="shared" si="1"/>
        <v>BAJO</v>
      </c>
      <c r="J59" s="19">
        <f t="shared" si="2"/>
        <v>422400</v>
      </c>
    </row>
    <row r="60" spans="2:10" ht="15.75" thickBot="1" x14ac:dyDescent="0.3">
      <c r="B60" s="3" t="s">
        <v>173</v>
      </c>
      <c r="C60" s="3" t="s">
        <v>52</v>
      </c>
      <c r="D60" s="4">
        <v>45097</v>
      </c>
      <c r="E60" s="3">
        <v>6</v>
      </c>
      <c r="F60" s="20">
        <v>31.2291666666667</v>
      </c>
      <c r="G60" s="5">
        <v>89500</v>
      </c>
      <c r="H60" s="5">
        <f t="shared" si="0"/>
        <v>537000</v>
      </c>
      <c r="I60" s="8" t="str">
        <f t="shared" si="1"/>
        <v>ALTO</v>
      </c>
      <c r="J60" s="19">
        <f t="shared" si="2"/>
        <v>644400</v>
      </c>
    </row>
    <row r="61" spans="2:10" ht="15.75" thickBot="1" x14ac:dyDescent="0.3">
      <c r="B61" s="3" t="s">
        <v>227</v>
      </c>
      <c r="C61" s="3" t="s">
        <v>53</v>
      </c>
      <c r="D61" s="4">
        <v>45098</v>
      </c>
      <c r="E61" s="3">
        <v>7</v>
      </c>
      <c r="F61" s="20">
        <v>31.2708333333333</v>
      </c>
      <c r="G61" s="5">
        <v>77250</v>
      </c>
      <c r="H61" s="5">
        <f t="shared" si="0"/>
        <v>540750</v>
      </c>
      <c r="I61" s="8" t="str">
        <f t="shared" si="1"/>
        <v>ALTO</v>
      </c>
      <c r="J61" s="19">
        <f t="shared" si="2"/>
        <v>648900</v>
      </c>
    </row>
    <row r="62" spans="2:10" ht="15.75" thickBot="1" x14ac:dyDescent="0.3">
      <c r="B62" s="3" t="s">
        <v>174</v>
      </c>
      <c r="C62" s="3" t="s">
        <v>54</v>
      </c>
      <c r="D62" s="4">
        <v>45099</v>
      </c>
      <c r="E62" s="3">
        <v>8</v>
      </c>
      <c r="F62" s="20">
        <v>31.3125</v>
      </c>
      <c r="G62" s="5">
        <v>77700</v>
      </c>
      <c r="H62" s="5">
        <f t="shared" si="0"/>
        <v>621600</v>
      </c>
      <c r="I62" s="8" t="str">
        <f t="shared" si="1"/>
        <v>ALTO</v>
      </c>
      <c r="J62" s="19">
        <f t="shared" si="2"/>
        <v>745920</v>
      </c>
    </row>
    <row r="63" spans="2:10" ht="15.75" thickBot="1" x14ac:dyDescent="0.3">
      <c r="B63" s="3" t="s">
        <v>175</v>
      </c>
      <c r="C63" s="3" t="s">
        <v>55</v>
      </c>
      <c r="D63" s="4">
        <v>45100</v>
      </c>
      <c r="E63" s="3">
        <v>6</v>
      </c>
      <c r="F63" s="20">
        <v>31.3541666666667</v>
      </c>
      <c r="G63" s="5">
        <v>78150</v>
      </c>
      <c r="H63" s="5">
        <f t="shared" si="0"/>
        <v>468900</v>
      </c>
      <c r="I63" s="8" t="str">
        <f t="shared" si="1"/>
        <v>BAJO</v>
      </c>
      <c r="J63" s="19">
        <f t="shared" si="2"/>
        <v>562680</v>
      </c>
    </row>
    <row r="64" spans="2:10" ht="15.75" thickBot="1" x14ac:dyDescent="0.3">
      <c r="B64" s="3" t="s">
        <v>176</v>
      </c>
      <c r="C64" s="3" t="s">
        <v>56</v>
      </c>
      <c r="D64" s="4">
        <v>45101</v>
      </c>
      <c r="E64" s="3">
        <v>4</v>
      </c>
      <c r="F64" s="20">
        <v>31.3958333333333</v>
      </c>
      <c r="G64" s="5">
        <v>78600</v>
      </c>
      <c r="H64" s="5">
        <f t="shared" si="0"/>
        <v>314400</v>
      </c>
      <c r="I64" s="8" t="str">
        <f t="shared" si="1"/>
        <v>BAJO</v>
      </c>
      <c r="J64" s="19">
        <f t="shared" si="2"/>
        <v>377280</v>
      </c>
    </row>
    <row r="65" spans="2:10" ht="15.75" thickBot="1" x14ac:dyDescent="0.3">
      <c r="B65" s="3" t="s">
        <v>177</v>
      </c>
      <c r="C65" s="3" t="s">
        <v>57</v>
      </c>
      <c r="D65" s="4">
        <v>45102</v>
      </c>
      <c r="E65" s="3">
        <v>3</v>
      </c>
      <c r="F65" s="20">
        <v>31.048611111111111</v>
      </c>
      <c r="G65" s="5">
        <v>79050</v>
      </c>
      <c r="H65" s="5">
        <f t="shared" si="0"/>
        <v>237150</v>
      </c>
      <c r="I65" s="8" t="str">
        <f t="shared" si="1"/>
        <v>BAJO</v>
      </c>
      <c r="J65" s="5">
        <v>237150</v>
      </c>
    </row>
    <row r="66" spans="2:10" ht="15.75" thickBot="1" x14ac:dyDescent="0.3">
      <c r="B66" s="3" t="s">
        <v>178</v>
      </c>
      <c r="C66" s="3" t="s">
        <v>58</v>
      </c>
      <c r="D66" s="4">
        <v>45103</v>
      </c>
      <c r="E66" s="3">
        <v>2</v>
      </c>
      <c r="F66" s="20">
        <v>31.052083333333332</v>
      </c>
      <c r="G66" s="5">
        <v>79500</v>
      </c>
      <c r="H66" s="5">
        <f t="shared" si="0"/>
        <v>159000</v>
      </c>
      <c r="I66" s="8" t="str">
        <f t="shared" si="1"/>
        <v>BAJO</v>
      </c>
      <c r="J66" s="5">
        <v>159000</v>
      </c>
    </row>
    <row r="67" spans="2:10" ht="15.75" thickBot="1" x14ac:dyDescent="0.3">
      <c r="B67" s="3" t="s">
        <v>212</v>
      </c>
      <c r="C67" s="3" t="s">
        <v>59</v>
      </c>
      <c r="D67" s="4">
        <v>45104</v>
      </c>
      <c r="E67" s="3">
        <v>5</v>
      </c>
      <c r="F67" s="20">
        <v>31.0555555555556</v>
      </c>
      <c r="G67" s="5">
        <v>79950</v>
      </c>
      <c r="H67" s="5">
        <f t="shared" si="0"/>
        <v>399750</v>
      </c>
      <c r="I67" s="8" t="str">
        <f t="shared" si="1"/>
        <v>BAJO</v>
      </c>
      <c r="J67" s="19">
        <f>H67+(H67*J$7)</f>
        <v>479700</v>
      </c>
    </row>
    <row r="68" spans="2:10" ht="15.75" thickBot="1" x14ac:dyDescent="0.3">
      <c r="B68" s="3" t="s">
        <v>179</v>
      </c>
      <c r="C68" s="3" t="s">
        <v>60</v>
      </c>
      <c r="D68" s="4">
        <v>45105</v>
      </c>
      <c r="E68" s="3">
        <v>4</v>
      </c>
      <c r="F68" s="20">
        <v>31.0590277777778</v>
      </c>
      <c r="G68" s="5">
        <v>80400</v>
      </c>
      <c r="H68" s="5">
        <f t="shared" si="0"/>
        <v>321600</v>
      </c>
      <c r="I68" s="8" t="str">
        <f t="shared" si="1"/>
        <v>BAJO</v>
      </c>
      <c r="J68" s="5">
        <v>321600</v>
      </c>
    </row>
    <row r="69" spans="2:10" ht="15.75" thickBot="1" x14ac:dyDescent="0.3">
      <c r="B69" s="3" t="s">
        <v>187</v>
      </c>
      <c r="C69" s="3" t="s">
        <v>61</v>
      </c>
      <c r="D69" s="4">
        <v>45106</v>
      </c>
      <c r="E69" s="3">
        <v>2</v>
      </c>
      <c r="F69" s="20">
        <v>31.0625</v>
      </c>
      <c r="G69" s="5">
        <v>80850</v>
      </c>
      <c r="H69" s="5">
        <f t="shared" si="0"/>
        <v>161700</v>
      </c>
      <c r="I69" s="8" t="str">
        <f t="shared" si="1"/>
        <v>BAJO</v>
      </c>
      <c r="J69" s="5">
        <v>161700</v>
      </c>
    </row>
    <row r="70" spans="2:10" ht="15.75" thickBot="1" x14ac:dyDescent="0.3">
      <c r="B70" s="3" t="s">
        <v>188</v>
      </c>
      <c r="C70" s="3" t="s">
        <v>62</v>
      </c>
      <c r="D70" s="4">
        <v>45107</v>
      </c>
      <c r="E70" s="3">
        <v>6</v>
      </c>
      <c r="F70" s="20">
        <v>31.0659722222222</v>
      </c>
      <c r="G70" s="5">
        <v>81300</v>
      </c>
      <c r="H70" s="5">
        <f t="shared" si="0"/>
        <v>487800</v>
      </c>
      <c r="I70" s="8" t="str">
        <f t="shared" si="1"/>
        <v>BAJO</v>
      </c>
      <c r="J70" s="5">
        <v>487800</v>
      </c>
    </row>
    <row r="71" spans="2:10" ht="15.75" thickBot="1" x14ac:dyDescent="0.3">
      <c r="B71" s="3" t="s">
        <v>189</v>
      </c>
      <c r="C71" s="3" t="s">
        <v>63</v>
      </c>
      <c r="D71" s="4">
        <v>45108</v>
      </c>
      <c r="E71" s="3">
        <v>3</v>
      </c>
      <c r="F71" s="20">
        <v>31.0694444444444</v>
      </c>
      <c r="G71" s="5">
        <v>81750</v>
      </c>
      <c r="H71" s="5">
        <f t="shared" si="0"/>
        <v>245250</v>
      </c>
      <c r="I71" s="8" t="str">
        <f t="shared" si="1"/>
        <v>BAJO</v>
      </c>
      <c r="J71" s="5">
        <v>245250</v>
      </c>
    </row>
    <row r="72" spans="2:10" ht="15.75" thickBot="1" x14ac:dyDescent="0.3">
      <c r="B72" s="3" t="s">
        <v>191</v>
      </c>
      <c r="C72" s="3" t="s">
        <v>64</v>
      </c>
      <c r="D72" s="4">
        <v>45109</v>
      </c>
      <c r="E72" s="3">
        <v>2</v>
      </c>
      <c r="F72" s="20">
        <v>31.0729166666667</v>
      </c>
      <c r="G72" s="5">
        <v>82200</v>
      </c>
      <c r="H72" s="5">
        <f t="shared" si="0"/>
        <v>164400</v>
      </c>
      <c r="I72" s="8" t="str">
        <f t="shared" si="1"/>
        <v>BAJO</v>
      </c>
      <c r="J72" s="5">
        <v>164400</v>
      </c>
    </row>
    <row r="73" spans="2:10" ht="15.75" thickBot="1" x14ac:dyDescent="0.3">
      <c r="B73" s="3" t="s">
        <v>192</v>
      </c>
      <c r="C73" s="3" t="s">
        <v>65</v>
      </c>
      <c r="D73" s="4">
        <v>45110</v>
      </c>
      <c r="E73" s="3">
        <v>1</v>
      </c>
      <c r="F73" s="20">
        <v>31.0763888888889</v>
      </c>
      <c r="G73" s="5">
        <v>82650</v>
      </c>
      <c r="H73" s="5">
        <f t="shared" si="0"/>
        <v>82650</v>
      </c>
      <c r="I73" s="8" t="str">
        <f t="shared" si="1"/>
        <v>BAJO</v>
      </c>
      <c r="J73" s="19">
        <f>H73+(H73*J$7)</f>
        <v>99180</v>
      </c>
    </row>
    <row r="74" spans="2:10" ht="15.75" thickBot="1" x14ac:dyDescent="0.3">
      <c r="B74" s="3" t="s">
        <v>193</v>
      </c>
      <c r="C74" s="3" t="s">
        <v>66</v>
      </c>
      <c r="D74" s="4">
        <v>45111</v>
      </c>
      <c r="E74" s="3">
        <v>4</v>
      </c>
      <c r="F74" s="20">
        <v>31.0798611111111</v>
      </c>
      <c r="G74" s="5">
        <v>83100</v>
      </c>
      <c r="H74" s="5">
        <f t="shared" si="0"/>
        <v>332400</v>
      </c>
      <c r="I74" s="8" t="str">
        <f t="shared" si="1"/>
        <v>BAJO</v>
      </c>
      <c r="J74" s="19">
        <f>H74+(H74*J$7)</f>
        <v>398880</v>
      </c>
    </row>
    <row r="75" spans="2:10" ht="15.75" thickBot="1" x14ac:dyDescent="0.3">
      <c r="B75" s="3" t="s">
        <v>194</v>
      </c>
      <c r="C75" s="3" t="s">
        <v>67</v>
      </c>
      <c r="D75" s="4">
        <v>45112</v>
      </c>
      <c r="E75" s="3">
        <v>5</v>
      </c>
      <c r="F75" s="20">
        <v>31.0833333333333</v>
      </c>
      <c r="G75" s="5">
        <v>83550</v>
      </c>
      <c r="H75" s="5">
        <f t="shared" si="0"/>
        <v>417750</v>
      </c>
      <c r="I75" s="8" t="str">
        <f t="shared" si="1"/>
        <v>BAJO</v>
      </c>
      <c r="J75" s="19">
        <f>H75+(H75*J$7)</f>
        <v>501300</v>
      </c>
    </row>
    <row r="76" spans="2:10" ht="15.75" thickBot="1" x14ac:dyDescent="0.3">
      <c r="B76" s="3" t="s">
        <v>195</v>
      </c>
      <c r="C76" s="3" t="s">
        <v>68</v>
      </c>
      <c r="D76" s="4">
        <v>45113</v>
      </c>
      <c r="E76" s="3">
        <v>6</v>
      </c>
      <c r="F76" s="20">
        <v>31.0868055555555</v>
      </c>
      <c r="G76" s="5">
        <v>84000</v>
      </c>
      <c r="H76" s="5">
        <f t="shared" ref="H76:H129" si="3">E76*G76</f>
        <v>504000</v>
      </c>
      <c r="I76" s="8" t="str">
        <f t="shared" ref="I76:I130" si="4">IF(H76&lt;500000,"BAJO","ALTO")</f>
        <v>ALTO</v>
      </c>
      <c r="J76" s="5">
        <v>504000</v>
      </c>
    </row>
    <row r="77" spans="2:10" ht="15.75" thickBot="1" x14ac:dyDescent="0.3">
      <c r="B77" s="3" t="s">
        <v>203</v>
      </c>
      <c r="C77" s="3" t="s">
        <v>69</v>
      </c>
      <c r="D77" s="4">
        <v>45114</v>
      </c>
      <c r="E77" s="3">
        <v>1</v>
      </c>
      <c r="F77" s="20">
        <v>31.0902777777778</v>
      </c>
      <c r="G77" s="5">
        <v>84450</v>
      </c>
      <c r="H77" s="5">
        <f t="shared" si="3"/>
        <v>84450</v>
      </c>
      <c r="I77" s="8" t="str">
        <f t="shared" si="4"/>
        <v>BAJO</v>
      </c>
      <c r="J77" s="19">
        <f>H77+(H77*J$7)</f>
        <v>101340</v>
      </c>
    </row>
    <row r="78" spans="2:10" ht="15.75" thickBot="1" x14ac:dyDescent="0.3">
      <c r="B78" s="3" t="s">
        <v>204</v>
      </c>
      <c r="C78" s="3" t="s">
        <v>70</v>
      </c>
      <c r="D78" s="4">
        <v>45115</v>
      </c>
      <c r="E78" s="3">
        <v>2</v>
      </c>
      <c r="F78" s="20">
        <v>31.09375</v>
      </c>
      <c r="G78" s="5">
        <v>84900</v>
      </c>
      <c r="H78" s="5">
        <f t="shared" si="3"/>
        <v>169800</v>
      </c>
      <c r="I78" s="8" t="str">
        <f t="shared" si="4"/>
        <v>BAJO</v>
      </c>
      <c r="J78" s="19">
        <f>H78+(H78*J$7)</f>
        <v>203760</v>
      </c>
    </row>
    <row r="79" spans="2:10" ht="15.75" thickBot="1" x14ac:dyDescent="0.3">
      <c r="B79" s="3" t="s">
        <v>228</v>
      </c>
      <c r="C79" s="3" t="s">
        <v>71</v>
      </c>
      <c r="D79" s="4">
        <v>45116</v>
      </c>
      <c r="E79" s="3">
        <v>3</v>
      </c>
      <c r="F79" s="20">
        <v>31.260416666666668</v>
      </c>
      <c r="G79" s="5">
        <v>85350</v>
      </c>
      <c r="H79" s="5">
        <f t="shared" si="3"/>
        <v>256050</v>
      </c>
      <c r="I79" s="8" t="str">
        <f t="shared" si="4"/>
        <v>BAJO</v>
      </c>
      <c r="J79" s="19">
        <f>H79+(H79*J$7)</f>
        <v>307260</v>
      </c>
    </row>
    <row r="80" spans="2:10" ht="15.75" thickBot="1" x14ac:dyDescent="0.3">
      <c r="B80" s="3" t="s">
        <v>207</v>
      </c>
      <c r="C80" s="3" t="s">
        <v>72</v>
      </c>
      <c r="D80" s="4">
        <v>45117</v>
      </c>
      <c r="E80" s="3">
        <v>2</v>
      </c>
      <c r="F80" s="20">
        <v>31.270833333333332</v>
      </c>
      <c r="G80" s="5">
        <v>85800</v>
      </c>
      <c r="H80" s="5">
        <f t="shared" si="3"/>
        <v>171600</v>
      </c>
      <c r="I80" s="8" t="str">
        <f t="shared" si="4"/>
        <v>BAJO</v>
      </c>
      <c r="J80" s="19">
        <f>H80+(H80*J$7)</f>
        <v>205920</v>
      </c>
    </row>
    <row r="81" spans="2:10" ht="15.75" thickBot="1" x14ac:dyDescent="0.3">
      <c r="B81" s="3" t="s">
        <v>208</v>
      </c>
      <c r="C81" s="3" t="s">
        <v>73</v>
      </c>
      <c r="D81" s="4">
        <v>45118</v>
      </c>
      <c r="E81" s="3">
        <v>1</v>
      </c>
      <c r="F81" s="20">
        <v>31.3125</v>
      </c>
      <c r="G81" s="5">
        <v>86250</v>
      </c>
      <c r="H81" s="5">
        <f t="shared" si="3"/>
        <v>86250</v>
      </c>
      <c r="I81" s="8" t="str">
        <f t="shared" si="4"/>
        <v>BAJO</v>
      </c>
      <c r="J81" s="5">
        <v>86250</v>
      </c>
    </row>
    <row r="82" spans="2:10" ht="15.75" thickBot="1" x14ac:dyDescent="0.3">
      <c r="B82" s="3" t="s">
        <v>209</v>
      </c>
      <c r="C82" s="3" t="s">
        <v>74</v>
      </c>
      <c r="D82" s="4">
        <v>45119</v>
      </c>
      <c r="E82" s="3">
        <v>2</v>
      </c>
      <c r="F82" s="20">
        <v>31.3541666666667</v>
      </c>
      <c r="G82" s="5">
        <v>86700</v>
      </c>
      <c r="H82" s="5">
        <f>E82*G82</f>
        <v>173400</v>
      </c>
      <c r="I82" s="8" t="str">
        <f t="shared" si="4"/>
        <v>BAJO</v>
      </c>
      <c r="J82" s="5">
        <v>173400</v>
      </c>
    </row>
    <row r="83" spans="2:10" ht="15.75" thickBot="1" x14ac:dyDescent="0.3">
      <c r="B83" s="3" t="s">
        <v>210</v>
      </c>
      <c r="C83" s="3" t="s">
        <v>75</v>
      </c>
      <c r="D83" s="4">
        <v>45120</v>
      </c>
      <c r="E83" s="3">
        <v>5</v>
      </c>
      <c r="F83" s="20">
        <v>31.3958333333333</v>
      </c>
      <c r="G83" s="5">
        <v>87150</v>
      </c>
      <c r="H83" s="5">
        <f t="shared" si="3"/>
        <v>435750</v>
      </c>
      <c r="I83" s="8" t="str">
        <f t="shared" si="4"/>
        <v>BAJO</v>
      </c>
      <c r="J83" s="19">
        <f>H83+(H83*J$7)</f>
        <v>522900</v>
      </c>
    </row>
    <row r="84" spans="2:10" ht="15.75" thickBot="1" x14ac:dyDescent="0.3">
      <c r="B84" s="3" t="s">
        <v>213</v>
      </c>
      <c r="C84" s="3" t="s">
        <v>76</v>
      </c>
      <c r="D84" s="4">
        <v>45121</v>
      </c>
      <c r="E84" s="3">
        <v>5</v>
      </c>
      <c r="F84" s="20">
        <v>31.4375</v>
      </c>
      <c r="G84" s="5">
        <v>87600</v>
      </c>
      <c r="H84" s="5">
        <f t="shared" si="3"/>
        <v>438000</v>
      </c>
      <c r="I84" s="8" t="str">
        <f t="shared" si="4"/>
        <v>BAJO</v>
      </c>
      <c r="J84" s="19">
        <f>H84+(H84*J$7)</f>
        <v>525600</v>
      </c>
    </row>
    <row r="85" spans="2:10" ht="15.75" thickBot="1" x14ac:dyDescent="0.3">
      <c r="B85" s="3" t="s">
        <v>214</v>
      </c>
      <c r="C85" s="3" t="s">
        <v>77</v>
      </c>
      <c r="D85" s="4">
        <v>45122</v>
      </c>
      <c r="E85" s="3">
        <v>4</v>
      </c>
      <c r="F85" s="20">
        <v>31.4791666666667</v>
      </c>
      <c r="G85" s="5">
        <v>88050</v>
      </c>
      <c r="H85" s="5">
        <f t="shared" si="3"/>
        <v>352200</v>
      </c>
      <c r="I85" s="8" t="str">
        <f t="shared" si="4"/>
        <v>BAJO</v>
      </c>
      <c r="J85" s="19">
        <f>H85+(H85*J$7)</f>
        <v>422640</v>
      </c>
    </row>
    <row r="86" spans="2:10" ht="15.75" thickBot="1" x14ac:dyDescent="0.3">
      <c r="B86" s="3" t="s">
        <v>215</v>
      </c>
      <c r="C86" s="3" t="s">
        <v>78</v>
      </c>
      <c r="D86" s="4">
        <v>45123</v>
      </c>
      <c r="E86" s="3">
        <v>4</v>
      </c>
      <c r="F86" s="20">
        <v>31.5208333333333</v>
      </c>
      <c r="G86" s="5">
        <v>88500</v>
      </c>
      <c r="H86" s="5">
        <f t="shared" si="3"/>
        <v>354000</v>
      </c>
      <c r="I86" s="8" t="str">
        <f t="shared" si="4"/>
        <v>BAJO</v>
      </c>
      <c r="J86" s="5">
        <v>354000</v>
      </c>
    </row>
    <row r="87" spans="2:10" ht="15.75" thickBot="1" x14ac:dyDescent="0.3">
      <c r="B87" s="3" t="s">
        <v>216</v>
      </c>
      <c r="C87" s="3" t="s">
        <v>79</v>
      </c>
      <c r="D87" s="4">
        <v>45124</v>
      </c>
      <c r="E87" s="3">
        <v>6</v>
      </c>
      <c r="F87" s="20">
        <v>31.5625</v>
      </c>
      <c r="G87" s="5">
        <v>88950</v>
      </c>
      <c r="H87" s="5">
        <f t="shared" si="3"/>
        <v>533700</v>
      </c>
      <c r="I87" s="8" t="str">
        <f t="shared" si="4"/>
        <v>ALTO</v>
      </c>
      <c r="J87" s="19">
        <f>H87+(H87*J$7)</f>
        <v>640440</v>
      </c>
    </row>
    <row r="88" spans="2:10" ht="15.75" thickBot="1" x14ac:dyDescent="0.3">
      <c r="B88" s="3" t="s">
        <v>217</v>
      </c>
      <c r="C88" s="3" t="s">
        <v>80</v>
      </c>
      <c r="D88" s="4">
        <v>45125</v>
      </c>
      <c r="E88" s="3">
        <v>3</v>
      </c>
      <c r="F88" s="20">
        <v>31.180555555555557</v>
      </c>
      <c r="G88" s="5">
        <v>89400</v>
      </c>
      <c r="H88" s="5">
        <f t="shared" si="3"/>
        <v>268200</v>
      </c>
      <c r="I88" s="8" t="str">
        <f t="shared" si="4"/>
        <v>BAJO</v>
      </c>
      <c r="J88" s="19">
        <f>H88+(H88*J$7)</f>
        <v>321840</v>
      </c>
    </row>
    <row r="89" spans="2:10" ht="15.75" thickBot="1" x14ac:dyDescent="0.3">
      <c r="B89" s="3" t="s">
        <v>226</v>
      </c>
      <c r="C89" s="3" t="s">
        <v>81</v>
      </c>
      <c r="D89" s="4">
        <v>45126</v>
      </c>
      <c r="E89" s="3">
        <v>5</v>
      </c>
      <c r="F89" s="20">
        <v>31.194444444444443</v>
      </c>
      <c r="G89" s="5">
        <v>89850</v>
      </c>
      <c r="H89" s="5">
        <f t="shared" si="3"/>
        <v>449250</v>
      </c>
      <c r="I89" s="8" t="str">
        <f t="shared" si="4"/>
        <v>BAJO</v>
      </c>
      <c r="J89" s="19">
        <f>H89+(H89*J$7)</f>
        <v>539100</v>
      </c>
    </row>
    <row r="90" spans="2:10" ht="15.75" thickBot="1" x14ac:dyDescent="0.3">
      <c r="B90" s="3" t="s">
        <v>130</v>
      </c>
      <c r="C90" s="3" t="s">
        <v>82</v>
      </c>
      <c r="D90" s="4">
        <v>45127</v>
      </c>
      <c r="E90" s="3">
        <v>5</v>
      </c>
      <c r="F90" s="20">
        <v>31.2083333333333</v>
      </c>
      <c r="G90" s="5">
        <v>90300</v>
      </c>
      <c r="H90" s="5">
        <f t="shared" si="3"/>
        <v>451500</v>
      </c>
      <c r="I90" s="8" t="str">
        <f t="shared" si="4"/>
        <v>BAJO</v>
      </c>
      <c r="J90" s="19">
        <f>H90+(H90*J$7)</f>
        <v>541800</v>
      </c>
    </row>
    <row r="91" spans="2:10" ht="15.75" thickBot="1" x14ac:dyDescent="0.3">
      <c r="B91" s="3" t="s">
        <v>219</v>
      </c>
      <c r="C91" s="3" t="s">
        <v>83</v>
      </c>
      <c r="D91" s="4">
        <v>45128</v>
      </c>
      <c r="E91" s="3">
        <v>4</v>
      </c>
      <c r="F91" s="20">
        <v>31.2222222222222</v>
      </c>
      <c r="G91" s="5">
        <v>90750</v>
      </c>
      <c r="H91" s="5">
        <f t="shared" si="3"/>
        <v>363000</v>
      </c>
      <c r="I91" s="8" t="str">
        <f t="shared" si="4"/>
        <v>BAJO</v>
      </c>
      <c r="J91" s="19">
        <f>H91+(H91*J$7)</f>
        <v>435600</v>
      </c>
    </row>
    <row r="92" spans="2:10" ht="15.75" thickBot="1" x14ac:dyDescent="0.3">
      <c r="B92" s="3" t="s">
        <v>167</v>
      </c>
      <c r="C92" s="3" t="s">
        <v>84</v>
      </c>
      <c r="D92" s="4">
        <v>45129</v>
      </c>
      <c r="E92" s="3">
        <v>5</v>
      </c>
      <c r="F92" s="20">
        <v>31.2361111111111</v>
      </c>
      <c r="G92" s="5">
        <v>91200</v>
      </c>
      <c r="H92" s="5">
        <f t="shared" si="3"/>
        <v>456000</v>
      </c>
      <c r="I92" s="8" t="str">
        <f t="shared" si="4"/>
        <v>BAJO</v>
      </c>
      <c r="J92" s="5">
        <v>456000</v>
      </c>
    </row>
    <row r="93" spans="2:10" ht="15.75" thickBot="1" x14ac:dyDescent="0.3">
      <c r="B93" s="3" t="s">
        <v>190</v>
      </c>
      <c r="C93" s="3" t="s">
        <v>85</v>
      </c>
      <c r="D93" s="4">
        <v>45130</v>
      </c>
      <c r="E93" s="3">
        <v>6</v>
      </c>
      <c r="F93" s="20">
        <v>31.25</v>
      </c>
      <c r="G93" s="5">
        <v>91650</v>
      </c>
      <c r="H93" s="5">
        <f t="shared" si="3"/>
        <v>549900</v>
      </c>
      <c r="I93" s="8" t="str">
        <f t="shared" si="4"/>
        <v>ALTO</v>
      </c>
      <c r="J93" s="5">
        <v>549900</v>
      </c>
    </row>
    <row r="94" spans="2:10" ht="15.75" thickBot="1" x14ac:dyDescent="0.3">
      <c r="B94" s="3" t="s">
        <v>168</v>
      </c>
      <c r="C94" s="3" t="s">
        <v>86</v>
      </c>
      <c r="D94" s="4">
        <v>45131</v>
      </c>
      <c r="E94" s="3">
        <v>7</v>
      </c>
      <c r="F94" s="20">
        <v>31.2638888888889</v>
      </c>
      <c r="G94" s="5">
        <v>92100</v>
      </c>
      <c r="H94" s="5">
        <f t="shared" si="3"/>
        <v>644700</v>
      </c>
      <c r="I94" s="8" t="str">
        <f t="shared" si="4"/>
        <v>ALTO</v>
      </c>
      <c r="J94" s="5">
        <v>644700</v>
      </c>
    </row>
    <row r="95" spans="2:10" ht="15.75" thickBot="1" x14ac:dyDescent="0.3">
      <c r="B95" s="3" t="s">
        <v>200</v>
      </c>
      <c r="C95" s="3" t="s">
        <v>87</v>
      </c>
      <c r="D95" s="4">
        <v>45132</v>
      </c>
      <c r="E95" s="3">
        <v>8</v>
      </c>
      <c r="F95" s="20">
        <v>31.2777777777778</v>
      </c>
      <c r="G95" s="5">
        <v>92550</v>
      </c>
      <c r="H95" s="5">
        <f t="shared" si="3"/>
        <v>740400</v>
      </c>
      <c r="I95" s="8" t="str">
        <f t="shared" si="4"/>
        <v>ALTO</v>
      </c>
      <c r="J95" s="19">
        <f>H95+(H95*J$7)</f>
        <v>888480</v>
      </c>
    </row>
    <row r="96" spans="2:10" ht="15.75" thickBot="1" x14ac:dyDescent="0.3">
      <c r="B96" s="3" t="s">
        <v>180</v>
      </c>
      <c r="C96" s="3" t="s">
        <v>88</v>
      </c>
      <c r="D96" s="4">
        <v>45133</v>
      </c>
      <c r="E96" s="3">
        <v>5</v>
      </c>
      <c r="F96" s="20">
        <v>31.2916666666666</v>
      </c>
      <c r="G96" s="5">
        <v>93000</v>
      </c>
      <c r="H96" s="5">
        <f>E96*G96</f>
        <v>465000</v>
      </c>
      <c r="I96" s="8" t="str">
        <f t="shared" si="4"/>
        <v>BAJO</v>
      </c>
      <c r="J96" s="19">
        <f>H96+(H96*J$7)</f>
        <v>558000</v>
      </c>
    </row>
    <row r="97" spans="2:10" ht="15.75" thickBot="1" x14ac:dyDescent="0.3">
      <c r="B97" s="3" t="s">
        <v>139</v>
      </c>
      <c r="C97" s="3" t="s">
        <v>89</v>
      </c>
      <c r="D97" s="4">
        <v>45134</v>
      </c>
      <c r="E97" s="3">
        <v>8</v>
      </c>
      <c r="F97" s="20">
        <v>31.3055555555555</v>
      </c>
      <c r="G97" s="5">
        <v>93450</v>
      </c>
      <c r="H97" s="5">
        <f t="shared" si="3"/>
        <v>747600</v>
      </c>
      <c r="I97" s="8" t="str">
        <f t="shared" si="4"/>
        <v>ALTO</v>
      </c>
      <c r="J97" s="5">
        <v>747600</v>
      </c>
    </row>
    <row r="98" spans="2:10" ht="15.75" thickBot="1" x14ac:dyDescent="0.3">
      <c r="B98" s="3" t="s">
        <v>1</v>
      </c>
      <c r="C98" s="3" t="s">
        <v>90</v>
      </c>
      <c r="D98" s="4">
        <v>45135</v>
      </c>
      <c r="E98" s="3">
        <v>5</v>
      </c>
      <c r="F98" s="20">
        <v>31.3194444444444</v>
      </c>
      <c r="G98" s="5">
        <v>93900</v>
      </c>
      <c r="H98" s="5">
        <f t="shared" si="3"/>
        <v>469500</v>
      </c>
      <c r="I98" s="8" t="str">
        <f t="shared" si="4"/>
        <v>BAJO</v>
      </c>
      <c r="J98" s="5">
        <v>469500</v>
      </c>
    </row>
    <row r="99" spans="2:10" ht="15.75" thickBot="1" x14ac:dyDescent="0.3">
      <c r="B99" s="3" t="s">
        <v>171</v>
      </c>
      <c r="C99" s="3" t="s">
        <v>91</v>
      </c>
      <c r="D99" s="4">
        <v>45136</v>
      </c>
      <c r="E99" s="3">
        <v>4</v>
      </c>
      <c r="F99" s="20">
        <v>31.048611111111111</v>
      </c>
      <c r="G99" s="5">
        <v>94350</v>
      </c>
      <c r="H99" s="5">
        <f>E99*G99</f>
        <v>377400</v>
      </c>
      <c r="I99" s="8" t="str">
        <f t="shared" si="4"/>
        <v>BAJO</v>
      </c>
      <c r="J99" s="5">
        <v>377400</v>
      </c>
    </row>
    <row r="100" spans="2:10" ht="15.75" thickBot="1" x14ac:dyDescent="0.3">
      <c r="B100" s="3" t="s">
        <v>185</v>
      </c>
      <c r="C100" s="3" t="s">
        <v>92</v>
      </c>
      <c r="D100" s="4">
        <v>45137</v>
      </c>
      <c r="E100" s="3">
        <v>5</v>
      </c>
      <c r="F100" s="20">
        <v>31.059027777777779</v>
      </c>
      <c r="G100" s="5">
        <v>94800</v>
      </c>
      <c r="H100" s="5">
        <f t="shared" si="3"/>
        <v>474000</v>
      </c>
      <c r="I100" s="8" t="str">
        <f t="shared" si="4"/>
        <v>BAJO</v>
      </c>
      <c r="J100" s="19">
        <f>H100+(H100*J$7)</f>
        <v>568800</v>
      </c>
    </row>
    <row r="101" spans="2:10" ht="15.75" thickBot="1" x14ac:dyDescent="0.3">
      <c r="B101" s="3" t="s">
        <v>193</v>
      </c>
      <c r="C101" s="3" t="s">
        <v>93</v>
      </c>
      <c r="D101" s="4">
        <v>45138</v>
      </c>
      <c r="E101" s="3">
        <v>6</v>
      </c>
      <c r="F101" s="20">
        <v>31.0694444444444</v>
      </c>
      <c r="G101" s="5">
        <v>95250</v>
      </c>
      <c r="H101" s="5">
        <f t="shared" si="3"/>
        <v>571500</v>
      </c>
      <c r="I101" s="8" t="str">
        <f t="shared" si="4"/>
        <v>ALTO</v>
      </c>
      <c r="J101" s="19">
        <f>H101+(H101*J$7)</f>
        <v>685800</v>
      </c>
    </row>
    <row r="102" spans="2:10" ht="15.75" thickBot="1" x14ac:dyDescent="0.3">
      <c r="B102" s="3" t="s">
        <v>182</v>
      </c>
      <c r="C102" s="3" t="s">
        <v>94</v>
      </c>
      <c r="D102" s="4">
        <v>45139</v>
      </c>
      <c r="E102" s="3">
        <v>2</v>
      </c>
      <c r="F102" s="20">
        <v>31.0798611111111</v>
      </c>
      <c r="G102" s="5">
        <v>95700</v>
      </c>
      <c r="H102" s="5">
        <f t="shared" si="3"/>
        <v>191400</v>
      </c>
      <c r="I102" s="8" t="str">
        <f t="shared" si="4"/>
        <v>BAJO</v>
      </c>
      <c r="J102" s="5">
        <v>191400</v>
      </c>
    </row>
    <row r="103" spans="2:10" ht="15.75" thickBot="1" x14ac:dyDescent="0.3">
      <c r="B103" s="3" t="s">
        <v>177</v>
      </c>
      <c r="C103" s="3" t="s">
        <v>95</v>
      </c>
      <c r="D103" s="4">
        <v>45140</v>
      </c>
      <c r="E103" s="3">
        <v>1</v>
      </c>
      <c r="F103" s="20">
        <v>31.0902777777778</v>
      </c>
      <c r="G103" s="5">
        <v>96150</v>
      </c>
      <c r="H103" s="5">
        <f t="shared" si="3"/>
        <v>96150</v>
      </c>
      <c r="I103" s="8" t="str">
        <f t="shared" si="4"/>
        <v>BAJO</v>
      </c>
      <c r="J103" s="19">
        <f t="shared" ref="J103:J114" si="5">H103+(H103*J$7)</f>
        <v>115380</v>
      </c>
    </row>
    <row r="104" spans="2:10" ht="15.75" thickBot="1" x14ac:dyDescent="0.3">
      <c r="B104" s="3" t="s">
        <v>162</v>
      </c>
      <c r="C104" s="3" t="s">
        <v>96</v>
      </c>
      <c r="D104" s="4">
        <v>45141</v>
      </c>
      <c r="E104" s="3">
        <v>4</v>
      </c>
      <c r="F104" s="20">
        <v>31.1006944444444</v>
      </c>
      <c r="G104" s="5">
        <v>96600</v>
      </c>
      <c r="H104" s="5">
        <f t="shared" si="3"/>
        <v>386400</v>
      </c>
      <c r="I104" s="8" t="str">
        <f t="shared" si="4"/>
        <v>BAJO</v>
      </c>
      <c r="J104" s="19">
        <f t="shared" si="5"/>
        <v>463680</v>
      </c>
    </row>
    <row r="105" spans="2:10" ht="15.75" thickBot="1" x14ac:dyDescent="0.3">
      <c r="B105" s="3" t="s">
        <v>204</v>
      </c>
      <c r="C105" s="3" t="s">
        <v>97</v>
      </c>
      <c r="D105" s="4">
        <v>45142</v>
      </c>
      <c r="E105" s="3">
        <v>7</v>
      </c>
      <c r="F105" s="20">
        <v>31.1111111111111</v>
      </c>
      <c r="G105" s="5">
        <v>97050</v>
      </c>
      <c r="H105" s="5">
        <f t="shared" si="3"/>
        <v>679350</v>
      </c>
      <c r="I105" s="8" t="str">
        <f t="shared" si="4"/>
        <v>ALTO</v>
      </c>
      <c r="J105" s="19">
        <f t="shared" si="5"/>
        <v>815220</v>
      </c>
    </row>
    <row r="106" spans="2:10" ht="15.75" thickBot="1" x14ac:dyDescent="0.3">
      <c r="B106" s="3" t="s">
        <v>189</v>
      </c>
      <c r="C106" s="3" t="s">
        <v>98</v>
      </c>
      <c r="D106" s="4">
        <v>45143</v>
      </c>
      <c r="E106" s="3">
        <v>8</v>
      </c>
      <c r="F106" s="20">
        <v>31.1215277777778</v>
      </c>
      <c r="G106" s="5">
        <v>97500</v>
      </c>
      <c r="H106" s="5">
        <f t="shared" si="3"/>
        <v>780000</v>
      </c>
      <c r="I106" s="8" t="str">
        <f t="shared" si="4"/>
        <v>ALTO</v>
      </c>
      <c r="J106" s="19">
        <f t="shared" si="5"/>
        <v>936000</v>
      </c>
    </row>
    <row r="107" spans="2:10" ht="15.75" thickBot="1" x14ac:dyDescent="0.3">
      <c r="B107" s="3" t="s">
        <v>184</v>
      </c>
      <c r="C107" s="3" t="s">
        <v>99</v>
      </c>
      <c r="D107" s="4">
        <v>45144</v>
      </c>
      <c r="E107" s="3">
        <v>3</v>
      </c>
      <c r="F107" s="20">
        <v>31.1319444444445</v>
      </c>
      <c r="G107" s="5">
        <v>97950</v>
      </c>
      <c r="H107" s="5">
        <f t="shared" si="3"/>
        <v>293850</v>
      </c>
      <c r="I107" s="8" t="str">
        <f t="shared" si="4"/>
        <v>BAJO</v>
      </c>
      <c r="J107" s="19">
        <f t="shared" si="5"/>
        <v>352620</v>
      </c>
    </row>
    <row r="108" spans="2:10" ht="15.75" thickBot="1" x14ac:dyDescent="0.3">
      <c r="B108" s="3" t="s">
        <v>163</v>
      </c>
      <c r="C108" s="3" t="s">
        <v>100</v>
      </c>
      <c r="D108" s="4">
        <v>45145</v>
      </c>
      <c r="E108" s="3">
        <v>8</v>
      </c>
      <c r="F108" s="20">
        <v>31.1423611111111</v>
      </c>
      <c r="G108" s="5">
        <v>98400</v>
      </c>
      <c r="H108" s="5">
        <f t="shared" si="3"/>
        <v>787200</v>
      </c>
      <c r="I108" s="8" t="str">
        <f t="shared" si="4"/>
        <v>ALTO</v>
      </c>
      <c r="J108" s="19">
        <f t="shared" si="5"/>
        <v>944640</v>
      </c>
    </row>
    <row r="109" spans="2:10" ht="15.75" thickBot="1" x14ac:dyDescent="0.3">
      <c r="B109" s="3" t="s">
        <v>207</v>
      </c>
      <c r="C109" s="3" t="s">
        <v>101</v>
      </c>
      <c r="D109" s="4">
        <v>45146</v>
      </c>
      <c r="E109" s="3">
        <v>7</v>
      </c>
      <c r="F109" s="20">
        <v>31.1527777777778</v>
      </c>
      <c r="G109" s="5">
        <v>98850</v>
      </c>
      <c r="H109" s="5">
        <f t="shared" si="3"/>
        <v>691950</v>
      </c>
      <c r="I109" s="8" t="str">
        <f t="shared" si="4"/>
        <v>ALTO</v>
      </c>
      <c r="J109" s="19">
        <f t="shared" si="5"/>
        <v>830340</v>
      </c>
    </row>
    <row r="110" spans="2:10" ht="15.75" thickBot="1" x14ac:dyDescent="0.3">
      <c r="B110" s="3" t="s">
        <v>219</v>
      </c>
      <c r="C110" s="3" t="s">
        <v>102</v>
      </c>
      <c r="D110" s="4">
        <v>45147</v>
      </c>
      <c r="E110" s="3">
        <v>4</v>
      </c>
      <c r="F110" s="20">
        <v>31.1631944444445</v>
      </c>
      <c r="G110" s="5">
        <v>99300</v>
      </c>
      <c r="H110" s="5">
        <f t="shared" si="3"/>
        <v>397200</v>
      </c>
      <c r="I110" s="8" t="str">
        <f t="shared" si="4"/>
        <v>BAJO</v>
      </c>
      <c r="J110" s="19">
        <f t="shared" si="5"/>
        <v>476640</v>
      </c>
    </row>
    <row r="111" spans="2:10" ht="15.75" thickBot="1" x14ac:dyDescent="0.3">
      <c r="B111" s="3" t="s">
        <v>218</v>
      </c>
      <c r="C111" s="3" t="s">
        <v>103</v>
      </c>
      <c r="D111" s="4">
        <v>45148</v>
      </c>
      <c r="E111" s="3">
        <v>5</v>
      </c>
      <c r="F111" s="20">
        <v>31.1736111111111</v>
      </c>
      <c r="G111" s="5">
        <v>99750</v>
      </c>
      <c r="H111" s="5">
        <f t="shared" si="3"/>
        <v>498750</v>
      </c>
      <c r="I111" s="8" t="str">
        <f t="shared" si="4"/>
        <v>BAJO</v>
      </c>
      <c r="J111" s="19">
        <f t="shared" si="5"/>
        <v>598500</v>
      </c>
    </row>
    <row r="112" spans="2:10" ht="15.75" thickBot="1" x14ac:dyDescent="0.3">
      <c r="B112" s="3" t="s">
        <v>229</v>
      </c>
      <c r="C112" s="3" t="s">
        <v>104</v>
      </c>
      <c r="D112" s="4">
        <v>45149</v>
      </c>
      <c r="E112" s="3">
        <v>6</v>
      </c>
      <c r="F112" s="20">
        <v>31.1840277777778</v>
      </c>
      <c r="G112" s="5">
        <v>100200</v>
      </c>
      <c r="H112" s="5">
        <f t="shared" si="3"/>
        <v>601200</v>
      </c>
      <c r="I112" s="8" t="str">
        <f t="shared" si="4"/>
        <v>ALTO</v>
      </c>
      <c r="J112" s="19">
        <f t="shared" si="5"/>
        <v>721440</v>
      </c>
    </row>
    <row r="113" spans="2:10" ht="15.75" thickBot="1" x14ac:dyDescent="0.3">
      <c r="B113" s="3" t="s">
        <v>211</v>
      </c>
      <c r="C113" s="3" t="s">
        <v>105</v>
      </c>
      <c r="D113" s="4">
        <v>45150</v>
      </c>
      <c r="E113" s="3">
        <v>3</v>
      </c>
      <c r="F113" s="20">
        <v>31.1944444444445</v>
      </c>
      <c r="G113" s="5">
        <v>100650</v>
      </c>
      <c r="H113" s="5">
        <f t="shared" si="3"/>
        <v>301950</v>
      </c>
      <c r="I113" s="8" t="str">
        <f t="shared" si="4"/>
        <v>BAJO</v>
      </c>
      <c r="J113" s="19">
        <f t="shared" si="5"/>
        <v>362340</v>
      </c>
    </row>
    <row r="114" spans="2:10" ht="15.75" thickBot="1" x14ac:dyDescent="0.3">
      <c r="B114" s="3" t="s">
        <v>206</v>
      </c>
      <c r="C114" s="3" t="s">
        <v>106</v>
      </c>
      <c r="D114" s="4">
        <v>45151</v>
      </c>
      <c r="E114" s="3">
        <v>2</v>
      </c>
      <c r="F114" s="20">
        <v>31.2048611111111</v>
      </c>
      <c r="G114" s="5">
        <v>101100</v>
      </c>
      <c r="H114" s="5">
        <f t="shared" si="3"/>
        <v>202200</v>
      </c>
      <c r="I114" s="8" t="str">
        <f t="shared" si="4"/>
        <v>BAJO</v>
      </c>
      <c r="J114" s="19">
        <f t="shared" si="5"/>
        <v>242640</v>
      </c>
    </row>
    <row r="115" spans="2:10" ht="15.75" thickBot="1" x14ac:dyDescent="0.3">
      <c r="B115" s="3" t="s">
        <v>205</v>
      </c>
      <c r="C115" s="3" t="s">
        <v>107</v>
      </c>
      <c r="D115" s="4">
        <v>45152</v>
      </c>
      <c r="E115" s="3">
        <v>1</v>
      </c>
      <c r="F115" s="20">
        <v>31.2152777777778</v>
      </c>
      <c r="G115" s="5">
        <v>101550</v>
      </c>
      <c r="H115" s="5">
        <f t="shared" si="3"/>
        <v>101550</v>
      </c>
      <c r="I115" s="8" t="str">
        <f t="shared" si="4"/>
        <v>BAJO</v>
      </c>
      <c r="J115" s="5">
        <v>101550</v>
      </c>
    </row>
    <row r="116" spans="2:10" ht="15.75" thickBot="1" x14ac:dyDescent="0.3">
      <c r="B116" s="3" t="s">
        <v>202</v>
      </c>
      <c r="C116" s="3" t="s">
        <v>108</v>
      </c>
      <c r="D116" s="4">
        <v>45153</v>
      </c>
      <c r="E116" s="3">
        <v>4</v>
      </c>
      <c r="F116" s="20">
        <v>31.2256944444445</v>
      </c>
      <c r="G116" s="5">
        <v>102000</v>
      </c>
      <c r="H116" s="5">
        <f t="shared" si="3"/>
        <v>408000</v>
      </c>
      <c r="I116" s="8" t="str">
        <f t="shared" si="4"/>
        <v>BAJO</v>
      </c>
      <c r="J116" s="19">
        <f t="shared" ref="J116:J122" si="6">H116+(H116*J$7)</f>
        <v>489600</v>
      </c>
    </row>
    <row r="117" spans="2:10" ht="15.75" thickBot="1" x14ac:dyDescent="0.3">
      <c r="B117" s="3" t="s">
        <v>200</v>
      </c>
      <c r="C117" s="3" t="s">
        <v>109</v>
      </c>
      <c r="D117" s="4">
        <v>45154</v>
      </c>
      <c r="E117" s="3">
        <v>5</v>
      </c>
      <c r="F117" s="20">
        <v>31.2361111111111</v>
      </c>
      <c r="G117" s="5">
        <v>102450</v>
      </c>
      <c r="H117" s="5">
        <f t="shared" si="3"/>
        <v>512250</v>
      </c>
      <c r="I117" s="8" t="str">
        <f t="shared" si="4"/>
        <v>ALTO</v>
      </c>
      <c r="J117" s="19">
        <f t="shared" si="6"/>
        <v>614700</v>
      </c>
    </row>
    <row r="118" spans="2:10" ht="15.75" thickBot="1" x14ac:dyDescent="0.3">
      <c r="B118" s="3" t="s">
        <v>201</v>
      </c>
      <c r="C118" s="3" t="s">
        <v>110</v>
      </c>
      <c r="D118" s="4">
        <v>45155</v>
      </c>
      <c r="E118" s="3">
        <v>6</v>
      </c>
      <c r="F118" s="20">
        <v>31.2465277777778</v>
      </c>
      <c r="G118" s="5">
        <v>102900</v>
      </c>
      <c r="H118" s="5">
        <f t="shared" si="3"/>
        <v>617400</v>
      </c>
      <c r="I118" s="8" t="str">
        <f t="shared" si="4"/>
        <v>ALTO</v>
      </c>
      <c r="J118" s="19">
        <f t="shared" si="6"/>
        <v>740880</v>
      </c>
    </row>
    <row r="119" spans="2:10" ht="15.75" thickBot="1" x14ac:dyDescent="0.3">
      <c r="B119" s="3" t="s">
        <v>199</v>
      </c>
      <c r="C119" s="3" t="s">
        <v>111</v>
      </c>
      <c r="D119" s="4">
        <v>45156</v>
      </c>
      <c r="E119" s="3">
        <v>7</v>
      </c>
      <c r="F119" s="20">
        <v>31.034722222222221</v>
      </c>
      <c r="G119" s="5">
        <v>103350</v>
      </c>
      <c r="H119" s="5">
        <f t="shared" si="3"/>
        <v>723450</v>
      </c>
      <c r="I119" s="8" t="str">
        <f t="shared" si="4"/>
        <v>ALTO</v>
      </c>
      <c r="J119" s="19">
        <f t="shared" si="6"/>
        <v>868140</v>
      </c>
    </row>
    <row r="120" spans="2:10" ht="15.75" thickBot="1" x14ac:dyDescent="0.3">
      <c r="B120" s="3" t="s">
        <v>198</v>
      </c>
      <c r="C120" s="3" t="s">
        <v>112</v>
      </c>
      <c r="D120" s="4">
        <v>45157</v>
      </c>
      <c r="E120" s="3">
        <v>8</v>
      </c>
      <c r="F120" s="20">
        <v>31.0763888888889</v>
      </c>
      <c r="G120" s="5">
        <v>103800</v>
      </c>
      <c r="H120" s="5">
        <f t="shared" si="3"/>
        <v>830400</v>
      </c>
      <c r="I120" s="8" t="str">
        <f t="shared" si="4"/>
        <v>ALTO</v>
      </c>
      <c r="J120" s="19">
        <f t="shared" si="6"/>
        <v>996480</v>
      </c>
    </row>
    <row r="121" spans="2:10" ht="15.75" thickBot="1" x14ac:dyDescent="0.3">
      <c r="B121" s="3" t="s">
        <v>197</v>
      </c>
      <c r="C121" s="3" t="s">
        <v>113</v>
      </c>
      <c r="D121" s="4">
        <v>45158</v>
      </c>
      <c r="E121" s="3">
        <v>6</v>
      </c>
      <c r="F121" s="20">
        <v>31.1180555555556</v>
      </c>
      <c r="G121" s="5">
        <v>104250</v>
      </c>
      <c r="H121" s="5">
        <f t="shared" si="3"/>
        <v>625500</v>
      </c>
      <c r="I121" s="8" t="str">
        <f t="shared" si="4"/>
        <v>ALTO</v>
      </c>
      <c r="J121" s="19">
        <f t="shared" si="6"/>
        <v>750600</v>
      </c>
    </row>
    <row r="122" spans="2:10" ht="15.75" thickBot="1" x14ac:dyDescent="0.3">
      <c r="B122" s="3" t="s">
        <v>196</v>
      </c>
      <c r="C122" s="3" t="s">
        <v>114</v>
      </c>
      <c r="D122" s="4">
        <v>45159</v>
      </c>
      <c r="E122" s="3">
        <v>3</v>
      </c>
      <c r="F122" s="20">
        <v>31.1597222222222</v>
      </c>
      <c r="G122" s="5">
        <v>36300</v>
      </c>
      <c r="H122" s="5">
        <f t="shared" si="3"/>
        <v>108900</v>
      </c>
      <c r="I122" s="8" t="str">
        <f t="shared" si="4"/>
        <v>BAJO</v>
      </c>
      <c r="J122" s="19">
        <f t="shared" si="6"/>
        <v>130680</v>
      </c>
    </row>
    <row r="123" spans="2:10" ht="15.75" thickBot="1" x14ac:dyDescent="0.3">
      <c r="B123" s="3" t="s">
        <v>190</v>
      </c>
      <c r="C123" s="3" t="s">
        <v>115</v>
      </c>
      <c r="D123" s="4">
        <v>45160</v>
      </c>
      <c r="E123" s="3">
        <v>5</v>
      </c>
      <c r="F123" s="20">
        <v>31.2013888888889</v>
      </c>
      <c r="G123" s="5">
        <v>37880</v>
      </c>
      <c r="H123" s="5">
        <f t="shared" si="3"/>
        <v>189400</v>
      </c>
      <c r="I123" s="8" t="str">
        <f t="shared" si="4"/>
        <v>BAJO</v>
      </c>
      <c r="J123" s="5">
        <v>189400</v>
      </c>
    </row>
    <row r="124" spans="2:10" ht="15.75" thickBot="1" x14ac:dyDescent="0.3">
      <c r="B124" s="3" t="s">
        <v>186</v>
      </c>
      <c r="C124" s="3" t="s">
        <v>116</v>
      </c>
      <c r="D124" s="4">
        <v>45161</v>
      </c>
      <c r="E124" s="3">
        <v>5</v>
      </c>
      <c r="F124" s="20">
        <v>31.2430555555556</v>
      </c>
      <c r="G124" s="5">
        <v>39460</v>
      </c>
      <c r="H124" s="5">
        <f t="shared" si="3"/>
        <v>197300</v>
      </c>
      <c r="I124" s="8" t="str">
        <f t="shared" si="4"/>
        <v>BAJO</v>
      </c>
      <c r="J124" s="19">
        <f>H124+(H124*J$7)</f>
        <v>236760</v>
      </c>
    </row>
    <row r="125" spans="2:10" ht="15.75" thickBot="1" x14ac:dyDescent="0.3">
      <c r="B125" s="3" t="s">
        <v>185</v>
      </c>
      <c r="C125" s="3" t="s">
        <v>117</v>
      </c>
      <c r="D125" s="4">
        <v>45162</v>
      </c>
      <c r="E125" s="3">
        <v>4</v>
      </c>
      <c r="F125" s="20">
        <v>31.2847222222222</v>
      </c>
      <c r="G125" s="5">
        <v>41040</v>
      </c>
      <c r="H125" s="5">
        <f t="shared" si="3"/>
        <v>164160</v>
      </c>
      <c r="I125" s="8" t="str">
        <f t="shared" si="4"/>
        <v>BAJO</v>
      </c>
      <c r="J125" s="5">
        <v>164160</v>
      </c>
    </row>
    <row r="126" spans="2:10" ht="15.75" thickBot="1" x14ac:dyDescent="0.3">
      <c r="B126" s="3" t="s">
        <v>184</v>
      </c>
      <c r="C126" s="3" t="s">
        <v>118</v>
      </c>
      <c r="D126" s="4">
        <v>45163</v>
      </c>
      <c r="E126" s="3">
        <v>6</v>
      </c>
      <c r="F126" s="20">
        <v>31.3263888888889</v>
      </c>
      <c r="G126" s="5">
        <v>42620</v>
      </c>
      <c r="H126" s="5">
        <f t="shared" si="3"/>
        <v>255720</v>
      </c>
      <c r="I126" s="8" t="str">
        <f t="shared" si="4"/>
        <v>BAJO</v>
      </c>
      <c r="J126" s="5">
        <v>255720</v>
      </c>
    </row>
    <row r="127" spans="2:10" ht="15.75" thickBot="1" x14ac:dyDescent="0.3">
      <c r="B127" s="3" t="s">
        <v>183</v>
      </c>
      <c r="C127" s="3" t="s">
        <v>119</v>
      </c>
      <c r="D127" s="4">
        <v>45164</v>
      </c>
      <c r="E127" s="3">
        <v>1</v>
      </c>
      <c r="F127" s="20">
        <v>31.3680555555556</v>
      </c>
      <c r="G127" s="5">
        <v>44200</v>
      </c>
      <c r="H127" s="5">
        <f t="shared" si="3"/>
        <v>44200</v>
      </c>
      <c r="I127" s="8" t="str">
        <f t="shared" si="4"/>
        <v>BAJO</v>
      </c>
      <c r="J127" s="5">
        <v>44200</v>
      </c>
    </row>
    <row r="128" spans="2:10" ht="15.75" thickBot="1" x14ac:dyDescent="0.3">
      <c r="B128" s="3" t="s">
        <v>182</v>
      </c>
      <c r="C128" s="3" t="s">
        <v>120</v>
      </c>
      <c r="D128" s="4">
        <v>45165</v>
      </c>
      <c r="E128" s="3">
        <v>2</v>
      </c>
      <c r="F128" s="20">
        <v>31.4097222222222</v>
      </c>
      <c r="G128" s="5">
        <v>45780</v>
      </c>
      <c r="H128" s="5">
        <f t="shared" si="3"/>
        <v>91560</v>
      </c>
      <c r="I128" s="8" t="str">
        <f t="shared" si="4"/>
        <v>BAJO</v>
      </c>
      <c r="J128" s="5">
        <v>91560</v>
      </c>
    </row>
    <row r="129" spans="2:10" ht="15.75" thickBot="1" x14ac:dyDescent="0.3">
      <c r="B129" s="3" t="s">
        <v>181</v>
      </c>
      <c r="C129" s="3" t="s">
        <v>121</v>
      </c>
      <c r="D129" s="4">
        <v>45166</v>
      </c>
      <c r="E129" s="3">
        <v>6</v>
      </c>
      <c r="F129" s="20">
        <v>31.4513888888889</v>
      </c>
      <c r="G129" s="5">
        <v>47360</v>
      </c>
      <c r="H129" s="5">
        <f t="shared" si="3"/>
        <v>284160</v>
      </c>
      <c r="I129" s="8" t="str">
        <f t="shared" si="4"/>
        <v>BAJO</v>
      </c>
      <c r="J129" s="5">
        <v>284160</v>
      </c>
    </row>
    <row r="130" spans="2:10" ht="15.75" thickBot="1" x14ac:dyDescent="0.3">
      <c r="B130" s="3" t="s">
        <v>180</v>
      </c>
      <c r="C130" s="3" t="s">
        <v>122</v>
      </c>
      <c r="D130" s="10">
        <v>45167</v>
      </c>
      <c r="E130" s="3">
        <v>4</v>
      </c>
      <c r="F130" s="20">
        <v>31.4930555555556</v>
      </c>
      <c r="G130" s="5">
        <v>48940</v>
      </c>
      <c r="H130" s="5">
        <f>E130*G130</f>
        <v>195760</v>
      </c>
      <c r="I130" s="8" t="str">
        <f t="shared" si="4"/>
        <v>BAJO</v>
      </c>
      <c r="J130" s="19">
        <f>H130+(H130*J$7)</f>
        <v>234912</v>
      </c>
    </row>
    <row r="131" spans="2:10" ht="15.75" thickBot="1" x14ac:dyDescent="0.3">
      <c r="D131" s="9" t="s">
        <v>125</v>
      </c>
      <c r="E131" s="11">
        <f>MAX(E11:E130)</f>
        <v>8</v>
      </c>
    </row>
    <row r="132" spans="2:10" ht="15.75" thickBot="1" x14ac:dyDescent="0.3">
      <c r="D132" s="9" t="s">
        <v>126</v>
      </c>
      <c r="E132" s="11">
        <f>MIN(E11:E131)</f>
        <v>1</v>
      </c>
    </row>
    <row r="133" spans="2:10" ht="15.75" customHeight="1" x14ac:dyDescent="0.25">
      <c r="D133" s="27" t="s">
        <v>161</v>
      </c>
      <c r="E133" s="30">
        <f>AVERAGE(E11:E132)</f>
        <v>4.3770491803278686</v>
      </c>
      <c r="F133" s="2"/>
    </row>
    <row r="134" spans="2:10" x14ac:dyDescent="0.25">
      <c r="D134" s="28"/>
      <c r="E134" s="31"/>
    </row>
    <row r="135" spans="2:10" ht="15.75" thickBot="1" x14ac:dyDescent="0.3">
      <c r="D135" s="29"/>
      <c r="E135" s="32"/>
    </row>
  </sheetData>
  <autoFilter ref="B10:J135"/>
  <mergeCells count="3">
    <mergeCell ref="D133:D135"/>
    <mergeCell ref="E133:E135"/>
    <mergeCell ref="C3:E7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Fiestero</dc:creator>
  <cp:lastModifiedBy>Fiestero</cp:lastModifiedBy>
  <dcterms:created xsi:type="dcterms:W3CDTF">2025-05-15T21:59:49Z</dcterms:created>
  <dcterms:modified xsi:type="dcterms:W3CDTF">2025-05-16T19:40:33Z</dcterms:modified>
</cp:coreProperties>
</file>