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dan\Downloads\"/>
    </mc:Choice>
  </mc:AlternateContent>
  <bookViews>
    <workbookView xWindow="0" yWindow="0" windowWidth="20490" windowHeight="7500" activeTab="2"/>
  </bookViews>
  <sheets>
    <sheet name="INTRODUCCIÓN " sheetId="1" r:id="rId1"/>
    <sheet name="DATOS" sheetId="2" r:id="rId2"/>
    <sheet name="FILTROS" sheetId="3" r:id="rId3"/>
  </sheets>
  <externalReferences>
    <externalReference r:id="rId4"/>
  </externalReferences>
  <definedNames>
    <definedName name="_xlnm._FilterDatabase" localSheetId="1" hidden="1">DATOS!$M$6:$M$116</definedName>
    <definedName name="_xlnm._FilterDatabase" localSheetId="2" hidden="1">FILTROS!$K$1:$K$119</definedName>
  </definedNames>
  <calcPr calcId="162913"/>
</workbook>
</file>

<file path=xl/calcChain.xml><?xml version="1.0" encoding="utf-8"?>
<calcChain xmlns="http://schemas.openxmlformats.org/spreadsheetml/2006/main">
  <c r="L116" i="3" l="1"/>
  <c r="E116" i="3"/>
  <c r="F116" i="3" s="1"/>
  <c r="L115" i="3"/>
  <c r="J115" i="3"/>
  <c r="E115" i="3"/>
  <c r="F115" i="3" s="1"/>
  <c r="L114" i="3"/>
  <c r="E113" i="3"/>
  <c r="F113" i="3" s="1"/>
  <c r="L113" i="3"/>
  <c r="J113" i="3"/>
  <c r="E114" i="3"/>
  <c r="F114" i="3" s="1"/>
  <c r="L112" i="3"/>
  <c r="E112" i="3"/>
  <c r="F112" i="3" s="1"/>
  <c r="L111" i="3"/>
  <c r="E111" i="3"/>
  <c r="F111" i="3" s="1"/>
  <c r="L110" i="3"/>
  <c r="J110" i="3"/>
  <c r="E110" i="3"/>
  <c r="F110" i="3" s="1"/>
  <c r="L109" i="3"/>
  <c r="E109" i="3"/>
  <c r="F109" i="3" s="1"/>
  <c r="L108" i="3"/>
  <c r="J108" i="3"/>
  <c r="E108" i="3"/>
  <c r="F108" i="3" s="1"/>
  <c r="L107" i="3"/>
  <c r="E107" i="3"/>
  <c r="F107" i="3" s="1"/>
  <c r="L106" i="3"/>
  <c r="E106" i="3"/>
  <c r="F106" i="3" s="1"/>
  <c r="L105" i="3"/>
  <c r="E104" i="3"/>
  <c r="F104" i="3" s="1"/>
  <c r="L104" i="3"/>
  <c r="J104" i="3"/>
  <c r="E105" i="3"/>
  <c r="F105" i="3" s="1"/>
  <c r="L103" i="3"/>
  <c r="J103" i="3"/>
  <c r="E103" i="3"/>
  <c r="F103" i="3" s="1"/>
  <c r="L102" i="3"/>
  <c r="E102" i="3"/>
  <c r="F102" i="3" s="1"/>
  <c r="L101" i="3"/>
  <c r="E101" i="3"/>
  <c r="F101" i="3" s="1"/>
  <c r="L100" i="3"/>
  <c r="E98" i="3"/>
  <c r="F98" i="3" s="1"/>
  <c r="L99" i="3"/>
  <c r="J99" i="3"/>
  <c r="E100" i="3"/>
  <c r="F100" i="3" s="1"/>
  <c r="L98" i="3"/>
  <c r="E99" i="3"/>
  <c r="F99" i="3" s="1"/>
  <c r="L97" i="3"/>
  <c r="E97" i="3"/>
  <c r="F97" i="3" s="1"/>
  <c r="L96" i="3"/>
  <c r="E96" i="3"/>
  <c r="F96" i="3" s="1"/>
  <c r="L95" i="3"/>
  <c r="J95" i="3"/>
  <c r="E95" i="3"/>
  <c r="F95" i="3" s="1"/>
  <c r="L94" i="3"/>
  <c r="E94" i="3"/>
  <c r="F94" i="3" s="1"/>
  <c r="L93" i="3"/>
  <c r="E93" i="3"/>
  <c r="F93" i="3" s="1"/>
  <c r="L92" i="3"/>
  <c r="E91" i="3"/>
  <c r="F91" i="3" s="1"/>
  <c r="L91" i="3"/>
  <c r="J91" i="3"/>
  <c r="E92" i="3"/>
  <c r="F92" i="3" s="1"/>
  <c r="L90" i="3"/>
  <c r="J90" i="3"/>
  <c r="E90" i="3"/>
  <c r="F90" i="3" s="1"/>
  <c r="L89" i="3"/>
  <c r="E89" i="3"/>
  <c r="F89" i="3" s="1"/>
  <c r="L88" i="3"/>
  <c r="E88" i="3"/>
  <c r="F88" i="3" s="1"/>
  <c r="L87" i="3"/>
  <c r="E87" i="3"/>
  <c r="F87" i="3" s="1"/>
  <c r="L86" i="3"/>
  <c r="J86" i="3"/>
  <c r="E86" i="3"/>
  <c r="F86" i="3" s="1"/>
  <c r="L85" i="3"/>
  <c r="E85" i="3"/>
  <c r="F85" i="3" s="1"/>
  <c r="L84" i="3"/>
  <c r="J84" i="3"/>
  <c r="E84" i="3"/>
  <c r="F84" i="3" s="1"/>
  <c r="L83" i="3"/>
  <c r="J83" i="3"/>
  <c r="E83" i="3"/>
  <c r="F83" i="3" s="1"/>
  <c r="L82" i="3"/>
  <c r="E82" i="3"/>
  <c r="F82" i="3" s="1"/>
  <c r="L81" i="3"/>
  <c r="J81" i="3"/>
  <c r="E81" i="3"/>
  <c r="F81" i="3" s="1"/>
  <c r="L80" i="3"/>
  <c r="J80" i="3"/>
  <c r="E80" i="3"/>
  <c r="F80" i="3" s="1"/>
  <c r="L79" i="3"/>
  <c r="J79" i="3"/>
  <c r="E79" i="3"/>
  <c r="F79" i="3" s="1"/>
  <c r="L78" i="3"/>
  <c r="J78" i="3"/>
  <c r="E78" i="3"/>
  <c r="F78" i="3" s="1"/>
  <c r="L77" i="3"/>
  <c r="E77" i="3"/>
  <c r="F77" i="3" s="1"/>
  <c r="L76" i="3"/>
  <c r="J76" i="3"/>
  <c r="E76" i="3"/>
  <c r="F76" i="3" s="1"/>
  <c r="L75" i="3"/>
  <c r="E75" i="3"/>
  <c r="F75" i="3" s="1"/>
  <c r="L74" i="3"/>
  <c r="E74" i="3"/>
  <c r="F74" i="3" s="1"/>
  <c r="L73" i="3"/>
  <c r="E73" i="3"/>
  <c r="F73" i="3" s="1"/>
  <c r="L72" i="3"/>
  <c r="E72" i="3"/>
  <c r="F72" i="3" s="1"/>
  <c r="L71" i="3"/>
  <c r="J71" i="3"/>
  <c r="E71" i="3"/>
  <c r="F71" i="3" s="1"/>
  <c r="L70" i="3"/>
  <c r="J70" i="3"/>
  <c r="E70" i="3"/>
  <c r="F70" i="3" s="1"/>
  <c r="L69" i="3"/>
  <c r="E69" i="3"/>
  <c r="F69" i="3" s="1"/>
  <c r="L68" i="3"/>
  <c r="E68" i="3"/>
  <c r="F68" i="3" s="1"/>
  <c r="L67" i="3"/>
  <c r="J67" i="3"/>
  <c r="E67" i="3"/>
  <c r="F67" i="3" s="1"/>
  <c r="L66" i="3"/>
  <c r="J66" i="3"/>
  <c r="E66" i="3"/>
  <c r="F66" i="3" s="1"/>
  <c r="L65" i="3"/>
  <c r="J65" i="3"/>
  <c r="E65" i="3"/>
  <c r="F65" i="3" s="1"/>
  <c r="L64" i="3"/>
  <c r="J64" i="3"/>
  <c r="E64" i="3"/>
  <c r="F64" i="3" s="1"/>
  <c r="L63" i="3"/>
  <c r="J63" i="3"/>
  <c r="E62" i="3"/>
  <c r="F62" i="3" s="1"/>
  <c r="L62" i="3"/>
  <c r="J62" i="3"/>
  <c r="E63" i="3"/>
  <c r="F63" i="3" s="1"/>
  <c r="L61" i="3"/>
  <c r="E61" i="3"/>
  <c r="F61" i="3" s="1"/>
  <c r="L60" i="3"/>
  <c r="E60" i="3"/>
  <c r="F60" i="3" s="1"/>
  <c r="L59" i="3"/>
  <c r="J59" i="3"/>
  <c r="E59" i="3"/>
  <c r="F59" i="3" s="1"/>
  <c r="L58" i="3"/>
  <c r="J58" i="3"/>
  <c r="E58" i="3"/>
  <c r="F58" i="3" s="1"/>
  <c r="L57" i="3"/>
  <c r="E57" i="3"/>
  <c r="F57" i="3" s="1"/>
  <c r="L56" i="3"/>
  <c r="E56" i="3"/>
  <c r="F56" i="3" s="1"/>
  <c r="L55" i="3"/>
  <c r="J55" i="3"/>
  <c r="E55" i="3"/>
  <c r="F55" i="3" s="1"/>
  <c r="L54" i="3"/>
  <c r="E54" i="3"/>
  <c r="F54" i="3" s="1"/>
  <c r="L53" i="3"/>
  <c r="E53" i="3"/>
  <c r="F53" i="3" s="1"/>
  <c r="L52" i="3"/>
  <c r="J52" i="3"/>
  <c r="E52" i="3"/>
  <c r="F52" i="3" s="1"/>
  <c r="L51" i="3"/>
  <c r="E51" i="3"/>
  <c r="F51" i="3" s="1"/>
  <c r="L50" i="3"/>
  <c r="J50" i="3"/>
  <c r="E50" i="3"/>
  <c r="F50" i="3" s="1"/>
  <c r="L49" i="3"/>
  <c r="J49" i="3"/>
  <c r="E49" i="3"/>
  <c r="F49" i="3" s="1"/>
  <c r="L48" i="3"/>
  <c r="E48" i="3"/>
  <c r="F48" i="3" s="1"/>
  <c r="L47" i="3"/>
  <c r="E47" i="3"/>
  <c r="F47" i="3" s="1"/>
  <c r="L46" i="3"/>
  <c r="J46" i="3"/>
  <c r="E45" i="3"/>
  <c r="F45" i="3" s="1"/>
  <c r="L45" i="3"/>
  <c r="J45" i="3"/>
  <c r="E46" i="3"/>
  <c r="F46" i="3" s="1"/>
  <c r="L44" i="3"/>
  <c r="J44" i="3"/>
  <c r="E44" i="3"/>
  <c r="F44" i="3" s="1"/>
  <c r="L43" i="3"/>
  <c r="E43" i="3"/>
  <c r="F43" i="3" s="1"/>
  <c r="L42" i="3"/>
  <c r="J42" i="3"/>
  <c r="E42" i="3"/>
  <c r="F42" i="3" s="1"/>
  <c r="L41" i="3"/>
  <c r="E41" i="3"/>
  <c r="F41" i="3" s="1"/>
  <c r="L40" i="3"/>
  <c r="E39" i="3"/>
  <c r="F39" i="3" s="1"/>
  <c r="L39" i="3"/>
  <c r="E40" i="3"/>
  <c r="F40" i="3" s="1"/>
  <c r="L38" i="3"/>
  <c r="E38" i="3"/>
  <c r="F38" i="3" s="1"/>
  <c r="L37" i="3"/>
  <c r="J37" i="3"/>
  <c r="E37" i="3"/>
  <c r="F37" i="3" s="1"/>
  <c r="L36" i="3"/>
  <c r="J36" i="3"/>
  <c r="E36" i="3"/>
  <c r="F36" i="3" s="1"/>
  <c r="L35" i="3"/>
  <c r="E35" i="3"/>
  <c r="F35" i="3" s="1"/>
  <c r="L34" i="3"/>
  <c r="J34" i="3"/>
  <c r="E34" i="3"/>
  <c r="F34" i="3" s="1"/>
  <c r="L33" i="3"/>
  <c r="J33" i="3"/>
  <c r="E33" i="3"/>
  <c r="F33" i="3" s="1"/>
  <c r="L32" i="3"/>
  <c r="E32" i="3"/>
  <c r="F32" i="3" s="1"/>
  <c r="L31" i="3"/>
  <c r="J31" i="3"/>
  <c r="E31" i="3"/>
  <c r="F31" i="3" s="1"/>
  <c r="L30" i="3"/>
  <c r="E30" i="3"/>
  <c r="F30" i="3" s="1"/>
  <c r="L29" i="3"/>
  <c r="E29" i="3"/>
  <c r="F29" i="3" s="1"/>
  <c r="L28" i="3"/>
  <c r="J28" i="3"/>
  <c r="E28" i="3"/>
  <c r="F28" i="3" s="1"/>
  <c r="L27" i="3"/>
  <c r="J27" i="3"/>
  <c r="E27" i="3"/>
  <c r="F27" i="3" s="1"/>
  <c r="L26" i="3"/>
  <c r="J26" i="3"/>
  <c r="E26" i="3"/>
  <c r="F26" i="3" s="1"/>
  <c r="L25" i="3"/>
  <c r="J25" i="3"/>
  <c r="E25" i="3"/>
  <c r="F25" i="3" s="1"/>
  <c r="L24" i="3"/>
  <c r="E24" i="3"/>
  <c r="F24" i="3" s="1"/>
  <c r="L23" i="3"/>
  <c r="J23" i="3"/>
  <c r="E23" i="3"/>
  <c r="F23" i="3" s="1"/>
  <c r="L22" i="3"/>
  <c r="J22" i="3"/>
  <c r="E22" i="3"/>
  <c r="F22" i="3" s="1"/>
  <c r="L21" i="3"/>
  <c r="J21" i="3"/>
  <c r="E21" i="3"/>
  <c r="F21" i="3" s="1"/>
  <c r="L20" i="3"/>
  <c r="E20" i="3"/>
  <c r="F20" i="3" s="1"/>
  <c r="L19" i="3"/>
  <c r="J19" i="3"/>
  <c r="E19" i="3"/>
  <c r="F19" i="3" s="1"/>
  <c r="L18" i="3"/>
  <c r="E18" i="3"/>
  <c r="F18" i="3" s="1"/>
  <c r="L17" i="3"/>
  <c r="J17" i="3"/>
  <c r="E17" i="3"/>
  <c r="F17" i="3" s="1"/>
  <c r="L16" i="3"/>
  <c r="E16" i="3"/>
  <c r="F16" i="3" s="1"/>
  <c r="L15" i="3"/>
  <c r="E15" i="3"/>
  <c r="F15" i="3" s="1"/>
  <c r="L14" i="3"/>
  <c r="J14" i="3"/>
  <c r="E14" i="3"/>
  <c r="F14" i="3" s="1"/>
  <c r="L13" i="3"/>
  <c r="J13" i="3"/>
  <c r="E13" i="3"/>
  <c r="F13" i="3" s="1"/>
  <c r="L12" i="3"/>
  <c r="J12" i="3"/>
  <c r="E12" i="3"/>
  <c r="F12" i="3" s="1"/>
  <c r="L11" i="3"/>
  <c r="J11" i="3"/>
  <c r="E11" i="3"/>
  <c r="F11" i="3" s="1"/>
  <c r="L10" i="3"/>
  <c r="E10" i="3"/>
  <c r="F10" i="3" s="1"/>
  <c r="L9" i="3"/>
  <c r="E9" i="3"/>
  <c r="F9" i="3" s="1"/>
  <c r="L8" i="3"/>
  <c r="J8" i="3"/>
  <c r="E7" i="3"/>
  <c r="F7" i="3" s="1"/>
  <c r="L7" i="3"/>
  <c r="E8" i="3"/>
  <c r="F8" i="3" s="1"/>
  <c r="L6" i="3"/>
  <c r="E6" i="3"/>
  <c r="F6" i="3" s="1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6" i="2"/>
  <c r="M117" i="2" l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6" i="2"/>
  <c r="J8" i="2"/>
  <c r="J12" i="2"/>
  <c r="J13" i="2"/>
  <c r="J14" i="2"/>
  <c r="J17" i="2"/>
  <c r="J19" i="2"/>
  <c r="J21" i="2"/>
  <c r="J22" i="2"/>
  <c r="J23" i="2"/>
  <c r="J25" i="2"/>
  <c r="J26" i="2"/>
  <c r="J27" i="2"/>
  <c r="J28" i="2"/>
  <c r="J31" i="2"/>
  <c r="J33" i="2"/>
  <c r="J34" i="2"/>
  <c r="J36" i="2"/>
  <c r="J37" i="2"/>
  <c r="J42" i="2"/>
  <c r="J44" i="2"/>
  <c r="J45" i="2"/>
  <c r="J46" i="2"/>
  <c r="J49" i="2"/>
  <c r="J50" i="2"/>
  <c r="J52" i="2"/>
  <c r="J55" i="2"/>
  <c r="J58" i="2"/>
  <c r="J59" i="2"/>
  <c r="J62" i="2"/>
  <c r="J63" i="2"/>
  <c r="J64" i="2"/>
  <c r="J65" i="2"/>
  <c r="J66" i="2"/>
  <c r="J67" i="2"/>
  <c r="J70" i="2"/>
  <c r="J71" i="2"/>
  <c r="J76" i="2"/>
  <c r="J78" i="2"/>
  <c r="J79" i="2"/>
  <c r="J80" i="2"/>
  <c r="J81" i="2"/>
  <c r="J83" i="2"/>
  <c r="J84" i="2"/>
  <c r="J86" i="2"/>
  <c r="J90" i="2"/>
  <c r="J91" i="2"/>
  <c r="J95" i="2"/>
  <c r="J99" i="2"/>
  <c r="J103" i="2"/>
  <c r="J104" i="2"/>
  <c r="J108" i="2"/>
  <c r="J110" i="2"/>
  <c r="J113" i="2"/>
  <c r="J115" i="2"/>
  <c r="J11" i="2"/>
  <c r="E84" i="2"/>
  <c r="F84" i="2" s="1"/>
  <c r="E85" i="2"/>
  <c r="F85" i="2" s="1"/>
  <c r="E86" i="2"/>
  <c r="F86" i="2" s="1"/>
  <c r="E87" i="2"/>
  <c r="F87" i="2" s="1"/>
  <c r="E88" i="2"/>
  <c r="F88" i="2" s="1"/>
  <c r="E89" i="2"/>
  <c r="F89" i="2" s="1"/>
  <c r="E90" i="2"/>
  <c r="F90" i="2" s="1"/>
  <c r="E91" i="2"/>
  <c r="F91" i="2" s="1"/>
  <c r="E92" i="2"/>
  <c r="F92" i="2" s="1"/>
  <c r="E93" i="2"/>
  <c r="F93" i="2" s="1"/>
  <c r="E94" i="2"/>
  <c r="F94" i="2" s="1"/>
  <c r="E95" i="2"/>
  <c r="F95" i="2" s="1"/>
  <c r="E96" i="2"/>
  <c r="F96" i="2" s="1"/>
  <c r="E97" i="2"/>
  <c r="F97" i="2" s="1"/>
  <c r="E98" i="2"/>
  <c r="F98" i="2" s="1"/>
  <c r="E99" i="2"/>
  <c r="F99" i="2" s="1"/>
  <c r="E100" i="2"/>
  <c r="F100" i="2" s="1"/>
  <c r="E101" i="2"/>
  <c r="F101" i="2" s="1"/>
  <c r="E102" i="2"/>
  <c r="F102" i="2" s="1"/>
  <c r="E103" i="2"/>
  <c r="F103" i="2" s="1"/>
  <c r="E104" i="2"/>
  <c r="F104" i="2" s="1"/>
  <c r="E105" i="2"/>
  <c r="F105" i="2" s="1"/>
  <c r="E106" i="2"/>
  <c r="F106" i="2" s="1"/>
  <c r="E107" i="2"/>
  <c r="F107" i="2" s="1"/>
  <c r="E108" i="2"/>
  <c r="F108" i="2" s="1"/>
  <c r="E109" i="2"/>
  <c r="F109" i="2" s="1"/>
  <c r="E110" i="2"/>
  <c r="F110" i="2" s="1"/>
  <c r="E111" i="2"/>
  <c r="F111" i="2" s="1"/>
  <c r="E112" i="2"/>
  <c r="F112" i="2" s="1"/>
  <c r="E113" i="2"/>
  <c r="F113" i="2" s="1"/>
  <c r="E114" i="2"/>
  <c r="F114" i="2" s="1"/>
  <c r="E115" i="2"/>
  <c r="F115" i="2" s="1"/>
  <c r="E116" i="2"/>
  <c r="F116" i="2" s="1"/>
  <c r="I119" i="2"/>
  <c r="I118" i="2"/>
  <c r="I117" i="2"/>
  <c r="E83" i="2"/>
  <c r="F83" i="2" s="1"/>
  <c r="E82" i="2"/>
  <c r="F82" i="2" s="1"/>
  <c r="E81" i="2"/>
  <c r="F81" i="2" s="1"/>
  <c r="E80" i="2"/>
  <c r="F80" i="2" s="1"/>
  <c r="E79" i="2"/>
  <c r="F79" i="2" s="1"/>
  <c r="E78" i="2"/>
  <c r="F78" i="2" s="1"/>
  <c r="E77" i="2"/>
  <c r="F77" i="2" s="1"/>
  <c r="E76" i="2"/>
  <c r="F76" i="2" s="1"/>
  <c r="E75" i="2"/>
  <c r="F75" i="2" s="1"/>
  <c r="E74" i="2"/>
  <c r="F74" i="2" s="1"/>
  <c r="E73" i="2"/>
  <c r="F73" i="2" s="1"/>
  <c r="E72" i="2"/>
  <c r="F72" i="2" s="1"/>
  <c r="E71" i="2"/>
  <c r="F71" i="2" s="1"/>
  <c r="E70" i="2"/>
  <c r="F70" i="2" s="1"/>
  <c r="E69" i="2"/>
  <c r="F69" i="2" s="1"/>
  <c r="E68" i="2"/>
  <c r="F68" i="2" s="1"/>
  <c r="E67" i="2"/>
  <c r="F67" i="2" s="1"/>
  <c r="E66" i="2"/>
  <c r="F66" i="2" s="1"/>
  <c r="E65" i="2"/>
  <c r="F65" i="2" s="1"/>
  <c r="E64" i="2"/>
  <c r="F64" i="2" s="1"/>
  <c r="E63" i="2"/>
  <c r="F63" i="2" s="1"/>
  <c r="E62" i="2"/>
  <c r="F62" i="2" s="1"/>
  <c r="E61" i="2"/>
  <c r="F61" i="2" s="1"/>
  <c r="E60" i="2"/>
  <c r="F60" i="2" s="1"/>
  <c r="E59" i="2"/>
  <c r="F59" i="2" s="1"/>
  <c r="E58" i="2"/>
  <c r="F58" i="2" s="1"/>
  <c r="E57" i="2"/>
  <c r="F57" i="2" s="1"/>
  <c r="E56" i="2"/>
  <c r="F56" i="2" s="1"/>
  <c r="E55" i="2"/>
  <c r="F55" i="2" s="1"/>
  <c r="E54" i="2"/>
  <c r="F54" i="2" s="1"/>
  <c r="E53" i="2"/>
  <c r="F53" i="2" s="1"/>
  <c r="E52" i="2"/>
  <c r="F52" i="2" s="1"/>
  <c r="E51" i="2"/>
  <c r="F51" i="2" s="1"/>
  <c r="E50" i="2"/>
  <c r="F50" i="2" s="1"/>
  <c r="E49" i="2"/>
  <c r="F49" i="2" s="1"/>
  <c r="E48" i="2"/>
  <c r="F48" i="2" s="1"/>
  <c r="E47" i="2"/>
  <c r="F47" i="2" s="1"/>
  <c r="E46" i="2"/>
  <c r="F46" i="2" s="1"/>
  <c r="E45" i="2"/>
  <c r="F45" i="2" s="1"/>
  <c r="E44" i="2"/>
  <c r="F44" i="2" s="1"/>
  <c r="E43" i="2"/>
  <c r="F43" i="2" s="1"/>
  <c r="E42" i="2"/>
  <c r="F42" i="2" s="1"/>
  <c r="E41" i="2"/>
  <c r="F41" i="2" s="1"/>
  <c r="E40" i="2"/>
  <c r="F40" i="2" s="1"/>
  <c r="E39" i="2"/>
  <c r="F39" i="2" s="1"/>
  <c r="E38" i="2"/>
  <c r="F38" i="2" s="1"/>
  <c r="E37" i="2"/>
  <c r="F37" i="2" s="1"/>
  <c r="E36" i="2"/>
  <c r="F36" i="2" s="1"/>
  <c r="E35" i="2"/>
  <c r="F35" i="2" s="1"/>
  <c r="E34" i="2"/>
  <c r="F34" i="2" s="1"/>
  <c r="E33" i="2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</calcChain>
</file>

<file path=xl/sharedStrings.xml><?xml version="1.0" encoding="utf-8"?>
<sst xmlns="http://schemas.openxmlformats.org/spreadsheetml/2006/main" count="924" uniqueCount="250">
  <si>
    <t xml:space="preserve">TEMÁTICA: Gestión de asistencia y productividad de empleados mineros. </t>
  </si>
  <si>
    <t xml:space="preserve">En la siguiente tabla de datos se simula el registro de asistencia y un indicador sobre la productividad de los empleados de una mina. </t>
  </si>
  <si>
    <t xml:space="preserve">NOMBRE DE EMPLEADO </t>
  </si>
  <si>
    <t>NÚMERO DE IDENTIFICACIÓN</t>
  </si>
  <si>
    <t xml:space="preserve">HORA DE ENTRADA </t>
  </si>
  <si>
    <t xml:space="preserve">HORA DE SALIDA </t>
  </si>
  <si>
    <t xml:space="preserve">HORAS TRABAJADAS </t>
  </si>
  <si>
    <t>TIPO DE TAREA</t>
  </si>
  <si>
    <t>Acuesta, Luciana</t>
  </si>
  <si>
    <t>EMP-2025-0001</t>
  </si>
  <si>
    <t>Aguilar, Mauro</t>
  </si>
  <si>
    <t>EMP-2025-0002</t>
  </si>
  <si>
    <t>Aguayo, Rocío</t>
  </si>
  <si>
    <t>EMP-2025-0003</t>
  </si>
  <si>
    <t>Aguirre, Elena</t>
  </si>
  <si>
    <t>EMP-2025-0004</t>
  </si>
  <si>
    <t>Alcántara, Samuel</t>
  </si>
  <si>
    <t>EMP-2025-0005</t>
  </si>
  <si>
    <t>Alfaro, Leticia</t>
  </si>
  <si>
    <t>EMP-2025-0006</t>
  </si>
  <si>
    <t>Almonte, Darío</t>
  </si>
  <si>
    <t>EMP-2025-0007</t>
  </si>
  <si>
    <t>Alvarado, Elsa</t>
  </si>
  <si>
    <t>EMP-2025-0008</t>
  </si>
  <si>
    <t>Aranda, Joaquín</t>
  </si>
  <si>
    <t>EMP-2025-0009</t>
  </si>
  <si>
    <t>Arriaga, Fabio</t>
  </si>
  <si>
    <t>EMP-2025-0010</t>
  </si>
  <si>
    <t>Avilés, Bastián</t>
  </si>
  <si>
    <t>EMP-2025-0011</t>
  </si>
  <si>
    <t>Ayala, Salma</t>
  </si>
  <si>
    <t>EMP-2025-0012</t>
  </si>
  <si>
    <t>Baeza, Carolina</t>
  </si>
  <si>
    <t>EMP-2025-0013</t>
  </si>
  <si>
    <t>Barboza, Agustina</t>
  </si>
  <si>
    <t>EMP-2025-0014</t>
  </si>
  <si>
    <t>Barrios, Estela</t>
  </si>
  <si>
    <t>EMP-2025-0015</t>
  </si>
  <si>
    <t>Bastón, Emilio</t>
  </si>
  <si>
    <t>EMP-2025-0016</t>
  </si>
  <si>
    <t>Batalla, Zoe</t>
  </si>
  <si>
    <t>EMP-2025-0017</t>
  </si>
  <si>
    <t>Beltrán, Tomás</t>
  </si>
  <si>
    <t>EMP-2025-0018</t>
  </si>
  <si>
    <t>Benítez, Alicia</t>
  </si>
  <si>
    <t>EMP-2025-0019</t>
  </si>
  <si>
    <t>Bermúdez, Mónica</t>
  </si>
  <si>
    <t>EMP-2025-0020</t>
  </si>
  <si>
    <t>Bravo, Esteban</t>
  </si>
  <si>
    <t>EMP-2025-0021</t>
  </si>
  <si>
    <t>Caballero, Mateo</t>
  </si>
  <si>
    <t>EMP-2025-0022</t>
  </si>
  <si>
    <t>Calderón, Eva</t>
  </si>
  <si>
    <t>EMP-2025-0023</t>
  </si>
  <si>
    <t>Campos, Renata</t>
  </si>
  <si>
    <t>EMP-2025-0024</t>
  </si>
  <si>
    <t>Carrillo, Hugo</t>
  </si>
  <si>
    <t>EMP-2025-0025</t>
  </si>
  <si>
    <t>Castañeda, Thiago</t>
  </si>
  <si>
    <t>EMP-2025-0026</t>
  </si>
  <si>
    <t>Castaño, Raúl</t>
  </si>
  <si>
    <t>EMP-2025-0027</t>
  </si>
  <si>
    <t>Castillo, Rubén</t>
  </si>
  <si>
    <t>EMP-2025-0028</t>
  </si>
  <si>
    <t>Ceballos, Lourdes</t>
  </si>
  <si>
    <t>EMP-2025-0029</t>
  </si>
  <si>
    <t>Cifuentes, Alonso</t>
  </si>
  <si>
    <t>EMP-2025-0030</t>
  </si>
  <si>
    <t>Cordero, Gabriela</t>
  </si>
  <si>
    <t>EMP-2025-0031</t>
  </si>
  <si>
    <t>Correa, Nerea</t>
  </si>
  <si>
    <t>EMP-2025-0032</t>
  </si>
  <si>
    <t>Cruz, Martín</t>
  </si>
  <si>
    <t>EMP-2025-0033</t>
  </si>
  <si>
    <t>Cuenca, Elian</t>
  </si>
  <si>
    <t>EMP-2025-0034</t>
  </si>
  <si>
    <t>Cuéllar, Elías</t>
  </si>
  <si>
    <t>EMP-2025-0035</t>
  </si>
  <si>
    <t>Del Valle, Jimena</t>
  </si>
  <si>
    <t>EMP-2025-0036</t>
  </si>
  <si>
    <t>Delgado, Rosa</t>
  </si>
  <si>
    <t>EMP-2025-0037</t>
  </si>
  <si>
    <t>Domínguez, Nicolás</t>
  </si>
  <si>
    <t>EMP-2025-0038</t>
  </si>
  <si>
    <t>Escobar, Bruno</t>
  </si>
  <si>
    <t>EMP-2025-0039</t>
  </si>
  <si>
    <t>Esquivel, Iván</t>
  </si>
  <si>
    <t>EMP-2025-0040</t>
  </si>
  <si>
    <t>Espinoza, Clara</t>
  </si>
  <si>
    <t>EMP-2025-0041</t>
  </si>
  <si>
    <t>Farias, Malena</t>
  </si>
  <si>
    <t>EMP-2025-0042</t>
  </si>
  <si>
    <t>Fernández, María</t>
  </si>
  <si>
    <t>EMP-2025-0043</t>
  </si>
  <si>
    <t>Ferrer, Simón</t>
  </si>
  <si>
    <t>EMP-2025-0044</t>
  </si>
  <si>
    <t>Figueroa, Pilar</t>
  </si>
  <si>
    <t>EMP-2025-0045</t>
  </si>
  <si>
    <t>Fuentes, Angela</t>
  </si>
  <si>
    <t>EMP-2025-0046</t>
  </si>
  <si>
    <t>Gallego, Nayara</t>
  </si>
  <si>
    <t>EMP-2025-0047</t>
  </si>
  <si>
    <t>Galván, Lidia</t>
  </si>
  <si>
    <t>EMP-2025-0048</t>
  </si>
  <si>
    <t>Gil, Gonzalo</t>
  </si>
  <si>
    <t>EMP-2025-0049</t>
  </si>
  <si>
    <t>Godoy, Natalia</t>
  </si>
  <si>
    <t>EMP-2025-0050</t>
  </si>
  <si>
    <t>Gómez, Alejandro</t>
  </si>
  <si>
    <t>EMP-2025-0051</t>
  </si>
  <si>
    <t>Granados, Lourdes</t>
  </si>
  <si>
    <t>EMP-2025-0052</t>
  </si>
  <si>
    <t>Guardado, Abel</t>
  </si>
  <si>
    <t>EMP-2025-0053</t>
  </si>
  <si>
    <t>Guerra, Julieta</t>
  </si>
  <si>
    <t>EMP-2025-0054</t>
  </si>
  <si>
    <t>Herrera, Laura</t>
  </si>
  <si>
    <t>EMP-2025-0055</t>
  </si>
  <si>
    <t>Ibáñez, Ricardo</t>
  </si>
  <si>
    <t>EMP-2025-0056</t>
  </si>
  <si>
    <t>Leiva, Lisandro</t>
  </si>
  <si>
    <t>EMP-2025-0057</t>
  </si>
  <si>
    <t>Ledesma, Félix</t>
  </si>
  <si>
    <t>EMP-2025-0058</t>
  </si>
  <si>
    <t>Lozada, Ivanna</t>
  </si>
  <si>
    <t>EMP-2025-0059</t>
  </si>
  <si>
    <t>Lozano, Patricia</t>
  </si>
  <si>
    <t>EMP-2025-0060</t>
  </si>
  <si>
    <t>Machuca, Ruth</t>
  </si>
  <si>
    <t>EMP-2025-0061</t>
  </si>
  <si>
    <t>Manzano, Axel</t>
  </si>
  <si>
    <t>EMP-2025-0062</t>
  </si>
  <si>
    <t>Mármol, Amelia</t>
  </si>
  <si>
    <t>EMP-2025-0063</t>
  </si>
  <si>
    <t>Márquez, Rodrigo</t>
  </si>
  <si>
    <t>EMP-2025-0064</t>
  </si>
  <si>
    <t>Medina, Oscar</t>
  </si>
  <si>
    <t>EMP-2025-0065</t>
  </si>
  <si>
    <t>Mena, Marcelo</t>
  </si>
  <si>
    <t>EMP-2025-0066</t>
  </si>
  <si>
    <t>Méndez, Pablo</t>
  </si>
  <si>
    <t>EMP-2025-0067</t>
  </si>
  <si>
    <t>Miranda, Noelia</t>
  </si>
  <si>
    <t>EMP-2025-0068</t>
  </si>
  <si>
    <t>Molina, Valeria</t>
  </si>
  <si>
    <t>EMP-2025-0069</t>
  </si>
  <si>
    <t>Montoya, Paula</t>
  </si>
  <si>
    <t>EMP-2025-0070</t>
  </si>
  <si>
    <t>Navarro, Daniela</t>
  </si>
  <si>
    <t>EMP-2025-0071</t>
  </si>
  <si>
    <t>Olivares, Cristian</t>
  </si>
  <si>
    <t>EMP-2025-0072</t>
  </si>
  <si>
    <t>Olmos, Kevin</t>
  </si>
  <si>
    <t>EMP-2025-0073</t>
  </si>
  <si>
    <t>Ortega, Diego</t>
  </si>
  <si>
    <t>EMP-2025-0074</t>
  </si>
  <si>
    <t>Palacios, Adrián</t>
  </si>
  <si>
    <t>EMP-2025-0075</t>
  </si>
  <si>
    <t>Peña, Julia</t>
  </si>
  <si>
    <t>EMP-2025-0076</t>
  </si>
  <si>
    <t>Pino, Dante</t>
  </si>
  <si>
    <t>EMP-2025-0077</t>
  </si>
  <si>
    <t>Pinto, Valentín</t>
  </si>
  <si>
    <t>EMP-2025-0078</t>
  </si>
  <si>
    <t>Pizarro, Mireia</t>
  </si>
  <si>
    <t>EMP-2025-0079</t>
  </si>
  <si>
    <t>Ponce, Teresa</t>
  </si>
  <si>
    <t>EMP-2025-0080</t>
  </si>
  <si>
    <t>Prados, Benjamín</t>
  </si>
  <si>
    <t>EMP-2025-0081</t>
  </si>
  <si>
    <t>Quiñones, Ian</t>
  </si>
  <si>
    <t>EMP-2025-0082</t>
  </si>
  <si>
    <t>Quiroz, Andrea</t>
  </si>
  <si>
    <t>EMP-2025-0083</t>
  </si>
  <si>
    <t>Ramírez, Luis</t>
  </si>
  <si>
    <t>EMP-2025-0084</t>
  </si>
  <si>
    <t>Reinoso, Gael</t>
  </si>
  <si>
    <t>EMP-2025-0085</t>
  </si>
  <si>
    <t>Riquelme, Bianca</t>
  </si>
  <si>
    <t>EMP-2025-0086</t>
  </si>
  <si>
    <t>Ríos, Estefanía</t>
  </si>
  <si>
    <t>EMP-2025-0087</t>
  </si>
  <si>
    <t>Rivas, Andrés</t>
  </si>
  <si>
    <t>EMP-2025-0088</t>
  </si>
  <si>
    <t>Robles, Marta</t>
  </si>
  <si>
    <t>EMP-2025-0089</t>
  </si>
  <si>
    <t>Roca, Clara</t>
  </si>
  <si>
    <t>EMP-2025-0090</t>
  </si>
  <si>
    <t>Rojas, Manuel</t>
  </si>
  <si>
    <t>EMP-2025-0091</t>
  </si>
  <si>
    <t>Roldán, Aitana</t>
  </si>
  <si>
    <t>EMP-2025-0092</t>
  </si>
  <si>
    <t>Salinas, Lucía</t>
  </si>
  <si>
    <t>EMP-2025-0093</t>
  </si>
  <si>
    <t>Sanabria, Abril</t>
  </si>
  <si>
    <t>EMP-2025-0094</t>
  </si>
  <si>
    <t>Sáenz, Iker</t>
  </si>
  <si>
    <t>EMP-2025-0095</t>
  </si>
  <si>
    <t>Sánchez, Jaime</t>
  </si>
  <si>
    <t>EMP-2025-0096</t>
  </si>
  <si>
    <t>Sánchez, Rebeca</t>
  </si>
  <si>
    <t>EMP-2025-0097</t>
  </si>
  <si>
    <t>Santos, Elena</t>
  </si>
  <si>
    <t>EMP-2025-0098</t>
  </si>
  <si>
    <t>Soto, Carmen</t>
  </si>
  <si>
    <t>EMP-2025-0099</t>
  </si>
  <si>
    <t>Solís, Mariana</t>
  </si>
  <si>
    <t>EMP-2025-0100</t>
  </si>
  <si>
    <t>Suárez, Irene</t>
  </si>
  <si>
    <t>EMP-2025-0101</t>
  </si>
  <si>
    <t>Tejada, Enzo</t>
  </si>
  <si>
    <t>EMP-2025-0102</t>
  </si>
  <si>
    <t>Torres, Javier</t>
  </si>
  <si>
    <t>EMP-2025-0103</t>
  </si>
  <si>
    <t>Toscano, Ariel</t>
  </si>
  <si>
    <t>EMP-2025-0104</t>
  </si>
  <si>
    <t>Treviño, Alma</t>
  </si>
  <si>
    <t>EMP-2025-0105</t>
  </si>
  <si>
    <t>Valdés, Damián</t>
  </si>
  <si>
    <t>EMP-2025-0106</t>
  </si>
  <si>
    <t>Valera, Clara</t>
  </si>
  <si>
    <t>EMP-2025-0107</t>
  </si>
  <si>
    <t>Vargas, Sofía</t>
  </si>
  <si>
    <t>EMP-2025-0108</t>
  </si>
  <si>
    <t>Varela, Clara</t>
  </si>
  <si>
    <t>EMP-2025-0109</t>
  </si>
  <si>
    <t>Villalba, Marcos</t>
  </si>
  <si>
    <t>EMP-2025-0110</t>
  </si>
  <si>
    <t>Zamora, Franco</t>
  </si>
  <si>
    <t>EMP-2025-0111</t>
  </si>
  <si>
    <t xml:space="preserve">GESTIÓN DE ASISTENCIA Y PRODUCTIVIDAD DE EMPLEADOS </t>
  </si>
  <si>
    <t>PROMEDIO DE HORAS TRABAJADAS</t>
  </si>
  <si>
    <t>Supervisión</t>
  </si>
  <si>
    <t>Carga</t>
  </si>
  <si>
    <t>Exploración</t>
  </si>
  <si>
    <t>Mantenimiento</t>
  </si>
  <si>
    <t>Transporte</t>
  </si>
  <si>
    <t>Extracción</t>
  </si>
  <si>
    <t>No produjo</t>
  </si>
  <si>
    <t>CANTIDAD DE EMPLEADOS QUE PRODUCIERON</t>
  </si>
  <si>
    <t xml:space="preserve">CANTIDAD MINÍMA DE UNIDADES PRODUCIDAS </t>
  </si>
  <si>
    <t xml:space="preserve">CANTIDAD MÁXIMA DE UNIDADES PRODUCIDAS </t>
  </si>
  <si>
    <t>UNIDADES PRODUCIDAS POR DÍA (Kg)</t>
  </si>
  <si>
    <t>DÍAS TRABAJADOS</t>
  </si>
  <si>
    <t>PRODUCCIÓN TOTAL (Kg)</t>
  </si>
  <si>
    <t xml:space="preserve">SUELDO </t>
  </si>
  <si>
    <t>DESCUENTO POR IMPUESTO</t>
  </si>
  <si>
    <t xml:space="preserve"> PORCENTAJE DE DESCUENTO</t>
  </si>
  <si>
    <t>DESCUENTO POR TARDANZA</t>
  </si>
  <si>
    <r>
      <rPr>
        <b/>
        <sz val="10"/>
        <color rgb="FF000000"/>
        <rFont val="Arial"/>
        <family val="2"/>
        <scheme val="minor"/>
      </rPr>
      <t>DESCUENTO POR TARDANZA</t>
    </r>
    <r>
      <rPr>
        <b/>
        <sz val="11"/>
        <color rgb="FF000000"/>
        <rFont val="Arial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</si>
</sst>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\ * #,##0.00_-;\-&quot;$&quot;\ * #,##0.00_-;_-&quot;$&quot;\ * &quot;-&quot;??_-;_-@_-"/>
    <numFmt numFmtId="164" formatCode="[$-F400]h:mm:ss\ AM/PM"/>
    <numFmt numFmtId="165" formatCode="_-[$$-2C0A]\ * #,##0.00_-;\-[$$-2C0A]\ * #,##0.00_-;_-[$$-2C0A]\ * &quot;-&quot;??_-;_-@_-"/>
  </numFmts>
  <fonts count="11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1"/>
      <color theme="1"/>
      <name val="Calibri"/>
    </font>
    <font>
      <sz val="10"/>
      <color rgb="FF000000"/>
      <name val="Arial"/>
      <scheme val="minor"/>
    </font>
    <font>
      <b/>
      <sz val="2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76A5AF"/>
        <bgColor rgb="FF76A5AF"/>
      </patternFill>
    </fill>
    <fill>
      <patternFill patternType="solid">
        <fgColor rgb="FF3366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4" tint="0.39997558519241921"/>
        <bgColor rgb="FF76A5AF"/>
      </patternFill>
    </fill>
    <fill>
      <patternFill patternType="solid">
        <fgColor theme="4" tint="0.59999389629810485"/>
        <bgColor rgb="FF76A5A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66FF"/>
        <bgColor rgb="FF76A5AF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Dashed">
        <color rgb="FF003366"/>
      </left>
      <right/>
      <top style="mediumDashed">
        <color rgb="FF003366"/>
      </top>
      <bottom/>
      <diagonal/>
    </border>
    <border>
      <left/>
      <right/>
      <top style="mediumDashed">
        <color rgb="FF003366"/>
      </top>
      <bottom/>
      <diagonal/>
    </border>
    <border>
      <left/>
      <right style="mediumDashed">
        <color rgb="FF003366"/>
      </right>
      <top style="mediumDashed">
        <color rgb="FF003366"/>
      </top>
      <bottom/>
      <diagonal/>
    </border>
    <border>
      <left style="mediumDashed">
        <color rgb="FF003366"/>
      </left>
      <right/>
      <top/>
      <bottom/>
      <diagonal/>
    </border>
    <border>
      <left/>
      <right style="mediumDashed">
        <color rgb="FF003366"/>
      </right>
      <top/>
      <bottom/>
      <diagonal/>
    </border>
    <border>
      <left style="mediumDashed">
        <color rgb="FF003366"/>
      </left>
      <right/>
      <top/>
      <bottom style="mediumDashed">
        <color rgb="FF003366"/>
      </bottom>
      <diagonal/>
    </border>
    <border>
      <left/>
      <right/>
      <top/>
      <bottom style="mediumDashed">
        <color rgb="FF003366"/>
      </bottom>
      <diagonal/>
    </border>
    <border>
      <left/>
      <right style="mediumDashed">
        <color rgb="FF003366"/>
      </right>
      <top/>
      <bottom style="mediumDashed">
        <color rgb="FF003366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Dashed">
        <color rgb="FF003366"/>
      </top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4">
    <xf numFmtId="0" fontId="0" fillId="0" borderId="0" xfId="0" applyFont="1" applyAlignment="1"/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Font="1" applyBorder="1" applyAlignment="1"/>
    <xf numFmtId="165" fontId="0" fillId="0" borderId="1" xfId="1" applyNumberFormat="1" applyFont="1" applyBorder="1" applyAlignment="1">
      <alignment horizontal="center" vertical="center" wrapText="1"/>
    </xf>
    <xf numFmtId="0" fontId="0" fillId="0" borderId="18" xfId="0" applyFont="1" applyBorder="1" applyAlignment="1"/>
    <xf numFmtId="9" fontId="0" fillId="3" borderId="1" xfId="2" applyFont="1" applyFill="1" applyBorder="1" applyAlignment="1"/>
    <xf numFmtId="0" fontId="0" fillId="0" borderId="0" xfId="0" applyFont="1" applyBorder="1" applyAlignment="1"/>
    <xf numFmtId="0" fontId="9" fillId="7" borderId="12" xfId="0" applyFont="1" applyFill="1" applyBorder="1" applyAlignment="1">
      <alignment horizontal="center" vertical="center"/>
    </xf>
    <xf numFmtId="0" fontId="0" fillId="7" borderId="13" xfId="0" applyFont="1" applyFill="1" applyBorder="1" applyAlignment="1">
      <alignment horizontal="center" vertical="center"/>
    </xf>
    <xf numFmtId="0" fontId="0" fillId="7" borderId="1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/>
    </xf>
    <xf numFmtId="0" fontId="0" fillId="7" borderId="13" xfId="0" applyFont="1" applyFill="1" applyBorder="1" applyAlignment="1">
      <alignment horizontal="center"/>
    </xf>
    <xf numFmtId="0" fontId="0" fillId="7" borderId="15" xfId="0" applyFont="1" applyFill="1" applyBorder="1" applyAlignment="1">
      <alignment horizontal="center"/>
    </xf>
    <xf numFmtId="0" fontId="0" fillId="7" borderId="16" xfId="0" applyFont="1" applyFill="1" applyBorder="1" applyAlignment="1">
      <alignment horizontal="center"/>
    </xf>
    <xf numFmtId="0" fontId="9" fillId="3" borderId="1" xfId="0" applyFont="1" applyFill="1" applyBorder="1" applyAlignment="1"/>
    <xf numFmtId="9" fontId="9" fillId="3" borderId="14" xfId="0" applyNumberFormat="1" applyFont="1" applyFill="1" applyBorder="1" applyAlignment="1">
      <alignment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3366FF"/>
      <color rgb="FF003366"/>
      <color rgb="FF6699FF"/>
      <color rgb="FF006699"/>
      <color rgb="FF3366CC"/>
      <color rgb="FF336699"/>
      <color rgb="FF339966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>
                <a:solidFill>
                  <a:schemeClr val="tx1"/>
                </a:solidFill>
              </a:rPr>
              <a:t>DÍAS</a:t>
            </a:r>
            <a:r>
              <a:rPr lang="es-AR" b="1" baseline="0">
                <a:solidFill>
                  <a:schemeClr val="tx1"/>
                </a:solidFill>
              </a:rPr>
              <a:t> TRABAJADOS POR EMPLEADOS </a:t>
            </a:r>
            <a:endParaRPr lang="es-AR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DATOS!$A$6:$A$116</c:f>
              <c:strCache>
                <c:ptCount val="111"/>
                <c:pt idx="0">
                  <c:v>Acuesta, Luciana</c:v>
                </c:pt>
                <c:pt idx="1">
                  <c:v>Aguilar, Mauro</c:v>
                </c:pt>
                <c:pt idx="2">
                  <c:v>Aguayo, Rocío</c:v>
                </c:pt>
                <c:pt idx="3">
                  <c:v>Aguirre, Elena</c:v>
                </c:pt>
                <c:pt idx="4">
                  <c:v>Alcántara, Samuel</c:v>
                </c:pt>
                <c:pt idx="5">
                  <c:v>Alfaro, Leticia</c:v>
                </c:pt>
                <c:pt idx="6">
                  <c:v>Almonte, Darío</c:v>
                </c:pt>
                <c:pt idx="7">
                  <c:v>Alvarado, Elsa</c:v>
                </c:pt>
                <c:pt idx="8">
                  <c:v>Aranda, Joaquín</c:v>
                </c:pt>
                <c:pt idx="9">
                  <c:v>Arriaga, Fabio</c:v>
                </c:pt>
                <c:pt idx="10">
                  <c:v>Avilés, Bastián</c:v>
                </c:pt>
                <c:pt idx="11">
                  <c:v>Ayala, Salma</c:v>
                </c:pt>
                <c:pt idx="12">
                  <c:v>Baeza, Carolina</c:v>
                </c:pt>
                <c:pt idx="13">
                  <c:v>Barboza, Agustina</c:v>
                </c:pt>
                <c:pt idx="14">
                  <c:v>Barrios, Estela</c:v>
                </c:pt>
                <c:pt idx="15">
                  <c:v>Bastón, Emilio</c:v>
                </c:pt>
                <c:pt idx="16">
                  <c:v>Batalla, Zoe</c:v>
                </c:pt>
                <c:pt idx="17">
                  <c:v>Beltrán, Tomás</c:v>
                </c:pt>
                <c:pt idx="18">
                  <c:v>Benítez, Alicia</c:v>
                </c:pt>
                <c:pt idx="19">
                  <c:v>Bermúdez, Mónica</c:v>
                </c:pt>
                <c:pt idx="20">
                  <c:v>Bravo, Esteban</c:v>
                </c:pt>
                <c:pt idx="21">
                  <c:v>Caballero, Mateo</c:v>
                </c:pt>
                <c:pt idx="22">
                  <c:v>Calderón, Eva</c:v>
                </c:pt>
                <c:pt idx="23">
                  <c:v>Campos, Renata</c:v>
                </c:pt>
                <c:pt idx="24">
                  <c:v>Carrillo, Hugo</c:v>
                </c:pt>
                <c:pt idx="25">
                  <c:v>Castañeda, Thiago</c:v>
                </c:pt>
                <c:pt idx="26">
                  <c:v>Castaño, Raúl</c:v>
                </c:pt>
                <c:pt idx="27">
                  <c:v>Castillo, Rubén</c:v>
                </c:pt>
                <c:pt idx="28">
                  <c:v>Ceballos, Lourdes</c:v>
                </c:pt>
                <c:pt idx="29">
                  <c:v>Cifuentes, Alonso</c:v>
                </c:pt>
                <c:pt idx="30">
                  <c:v>Cordero, Gabriela</c:v>
                </c:pt>
                <c:pt idx="31">
                  <c:v>Correa, Nerea</c:v>
                </c:pt>
                <c:pt idx="32">
                  <c:v>Cruz, Martín</c:v>
                </c:pt>
                <c:pt idx="33">
                  <c:v>Cuenca, Elian</c:v>
                </c:pt>
                <c:pt idx="34">
                  <c:v>Cuéllar, Elías</c:v>
                </c:pt>
                <c:pt idx="35">
                  <c:v>Del Valle, Jimena</c:v>
                </c:pt>
                <c:pt idx="36">
                  <c:v>Delgado, Rosa</c:v>
                </c:pt>
                <c:pt idx="37">
                  <c:v>Domínguez, Nicolás</c:v>
                </c:pt>
                <c:pt idx="38">
                  <c:v>Escobar, Bruno</c:v>
                </c:pt>
                <c:pt idx="39">
                  <c:v>Esquivel, Iván</c:v>
                </c:pt>
                <c:pt idx="40">
                  <c:v>Espinoza, Clara</c:v>
                </c:pt>
                <c:pt idx="41">
                  <c:v>Farias, Malena</c:v>
                </c:pt>
                <c:pt idx="42">
                  <c:v>Fernández, María</c:v>
                </c:pt>
                <c:pt idx="43">
                  <c:v>Ferrer, Simón</c:v>
                </c:pt>
                <c:pt idx="44">
                  <c:v>Figueroa, Pilar</c:v>
                </c:pt>
                <c:pt idx="45">
                  <c:v>Fuentes, Angela</c:v>
                </c:pt>
                <c:pt idx="46">
                  <c:v>Gallego, Nayara</c:v>
                </c:pt>
                <c:pt idx="47">
                  <c:v>Galván, Lidia</c:v>
                </c:pt>
                <c:pt idx="48">
                  <c:v>Gil, Gonzalo</c:v>
                </c:pt>
                <c:pt idx="49">
                  <c:v>Godoy, Natalia</c:v>
                </c:pt>
                <c:pt idx="50">
                  <c:v>Gómez, Alejandro</c:v>
                </c:pt>
                <c:pt idx="51">
                  <c:v>Granados, Lourdes</c:v>
                </c:pt>
                <c:pt idx="52">
                  <c:v>Guardado, Abel</c:v>
                </c:pt>
                <c:pt idx="53">
                  <c:v>Guerra, Julieta</c:v>
                </c:pt>
                <c:pt idx="54">
                  <c:v>Herrera, Laura</c:v>
                </c:pt>
                <c:pt idx="55">
                  <c:v>Ibáñez, Ricardo</c:v>
                </c:pt>
                <c:pt idx="56">
                  <c:v>Leiva, Lisandro</c:v>
                </c:pt>
                <c:pt idx="57">
                  <c:v>Ledesma, Félix</c:v>
                </c:pt>
                <c:pt idx="58">
                  <c:v>Lozada, Ivanna</c:v>
                </c:pt>
                <c:pt idx="59">
                  <c:v>Lozano, Patricia</c:v>
                </c:pt>
                <c:pt idx="60">
                  <c:v>Machuca, Ruth</c:v>
                </c:pt>
                <c:pt idx="61">
                  <c:v>Manzano, Axel</c:v>
                </c:pt>
                <c:pt idx="62">
                  <c:v>Mármol, Amelia</c:v>
                </c:pt>
                <c:pt idx="63">
                  <c:v>Márquez, Rodrigo</c:v>
                </c:pt>
                <c:pt idx="64">
                  <c:v>Medina, Oscar</c:v>
                </c:pt>
                <c:pt idx="65">
                  <c:v>Mena, Marcelo</c:v>
                </c:pt>
                <c:pt idx="66">
                  <c:v>Méndez, Pablo</c:v>
                </c:pt>
                <c:pt idx="67">
                  <c:v>Miranda, Noelia</c:v>
                </c:pt>
                <c:pt idx="68">
                  <c:v>Molina, Valeria</c:v>
                </c:pt>
                <c:pt idx="69">
                  <c:v>Montoya, Paula</c:v>
                </c:pt>
                <c:pt idx="70">
                  <c:v>Navarro, Daniela</c:v>
                </c:pt>
                <c:pt idx="71">
                  <c:v>Olivares, Cristian</c:v>
                </c:pt>
                <c:pt idx="72">
                  <c:v>Olmos, Kevin</c:v>
                </c:pt>
                <c:pt idx="73">
                  <c:v>Ortega, Diego</c:v>
                </c:pt>
                <c:pt idx="74">
                  <c:v>Palacios, Adrián</c:v>
                </c:pt>
                <c:pt idx="75">
                  <c:v>Peña, Julia</c:v>
                </c:pt>
                <c:pt idx="76">
                  <c:v>Pino, Dante</c:v>
                </c:pt>
                <c:pt idx="77">
                  <c:v>Pinto, Valentín</c:v>
                </c:pt>
                <c:pt idx="78">
                  <c:v>Pizarro, Mireia</c:v>
                </c:pt>
                <c:pt idx="79">
                  <c:v>Ponce, Teresa</c:v>
                </c:pt>
                <c:pt idx="80">
                  <c:v>Prados, Benjamín</c:v>
                </c:pt>
                <c:pt idx="81">
                  <c:v>Quiñones, Ian</c:v>
                </c:pt>
                <c:pt idx="82">
                  <c:v>Quiroz, Andrea</c:v>
                </c:pt>
                <c:pt idx="83">
                  <c:v>Ramírez, Luis</c:v>
                </c:pt>
                <c:pt idx="84">
                  <c:v>Reinoso, Gael</c:v>
                </c:pt>
                <c:pt idx="85">
                  <c:v>Riquelme, Bianca</c:v>
                </c:pt>
                <c:pt idx="86">
                  <c:v>Ríos, Estefanía</c:v>
                </c:pt>
                <c:pt idx="87">
                  <c:v>Rivas, Andrés</c:v>
                </c:pt>
                <c:pt idx="88">
                  <c:v>Robles, Marta</c:v>
                </c:pt>
                <c:pt idx="89">
                  <c:v>Roca, Clara</c:v>
                </c:pt>
                <c:pt idx="90">
                  <c:v>Rojas, Manuel</c:v>
                </c:pt>
                <c:pt idx="91">
                  <c:v>Roldán, Aitana</c:v>
                </c:pt>
                <c:pt idx="92">
                  <c:v>Salinas, Lucía</c:v>
                </c:pt>
                <c:pt idx="93">
                  <c:v>Sanabria, Abril</c:v>
                </c:pt>
                <c:pt idx="94">
                  <c:v>Sáenz, Iker</c:v>
                </c:pt>
                <c:pt idx="95">
                  <c:v>Sánchez, Jaime</c:v>
                </c:pt>
                <c:pt idx="96">
                  <c:v>Sánchez, Rebeca</c:v>
                </c:pt>
                <c:pt idx="97">
                  <c:v>Santos, Elena</c:v>
                </c:pt>
                <c:pt idx="98">
                  <c:v>Soto, Carmen</c:v>
                </c:pt>
                <c:pt idx="99">
                  <c:v>Solís, Mariana</c:v>
                </c:pt>
                <c:pt idx="100">
                  <c:v>Suárez, Irene</c:v>
                </c:pt>
                <c:pt idx="101">
                  <c:v>Tejada, Enzo</c:v>
                </c:pt>
                <c:pt idx="102">
                  <c:v>Torres, Javier</c:v>
                </c:pt>
                <c:pt idx="103">
                  <c:v>Toscano, Ariel</c:v>
                </c:pt>
                <c:pt idx="104">
                  <c:v>Treviño, Alma</c:v>
                </c:pt>
                <c:pt idx="105">
                  <c:v>Valdés, Damián</c:v>
                </c:pt>
                <c:pt idx="106">
                  <c:v>Valera, Clara</c:v>
                </c:pt>
                <c:pt idx="107">
                  <c:v>Vargas, Sofía</c:v>
                </c:pt>
                <c:pt idx="108">
                  <c:v>Varela, Clara</c:v>
                </c:pt>
                <c:pt idx="109">
                  <c:v>Villalba, Marcos</c:v>
                </c:pt>
                <c:pt idx="110">
                  <c:v>Zamora, Franco</c:v>
                </c:pt>
              </c:strCache>
            </c:strRef>
          </c:cat>
          <c:val>
            <c:numRef>
              <c:f>DATOS!$G$6:$G$116</c:f>
              <c:numCache>
                <c:formatCode>General</c:formatCode>
                <c:ptCount val="111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  <c:pt idx="27">
                  <c:v>5</c:v>
                </c:pt>
                <c:pt idx="28">
                  <c:v>2</c:v>
                </c:pt>
                <c:pt idx="29">
                  <c:v>5</c:v>
                </c:pt>
                <c:pt idx="30">
                  <c:v>3</c:v>
                </c:pt>
                <c:pt idx="31">
                  <c:v>4</c:v>
                </c:pt>
                <c:pt idx="32">
                  <c:v>2</c:v>
                </c:pt>
                <c:pt idx="33">
                  <c:v>5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2</c:v>
                </c:pt>
                <c:pt idx="38">
                  <c:v>5</c:v>
                </c:pt>
                <c:pt idx="39">
                  <c:v>4</c:v>
                </c:pt>
                <c:pt idx="40">
                  <c:v>3</c:v>
                </c:pt>
                <c:pt idx="41">
                  <c:v>2</c:v>
                </c:pt>
                <c:pt idx="42">
                  <c:v>5</c:v>
                </c:pt>
                <c:pt idx="43">
                  <c:v>2</c:v>
                </c:pt>
                <c:pt idx="44">
                  <c:v>4</c:v>
                </c:pt>
                <c:pt idx="45">
                  <c:v>5</c:v>
                </c:pt>
                <c:pt idx="46">
                  <c:v>3</c:v>
                </c:pt>
                <c:pt idx="47">
                  <c:v>2</c:v>
                </c:pt>
                <c:pt idx="48">
                  <c:v>4</c:v>
                </c:pt>
                <c:pt idx="49">
                  <c:v>2</c:v>
                </c:pt>
                <c:pt idx="50">
                  <c:v>5</c:v>
                </c:pt>
                <c:pt idx="51">
                  <c:v>4</c:v>
                </c:pt>
                <c:pt idx="52">
                  <c:v>3</c:v>
                </c:pt>
                <c:pt idx="53">
                  <c:v>3</c:v>
                </c:pt>
                <c:pt idx="54">
                  <c:v>5</c:v>
                </c:pt>
                <c:pt idx="55">
                  <c:v>2</c:v>
                </c:pt>
                <c:pt idx="56">
                  <c:v>4</c:v>
                </c:pt>
                <c:pt idx="57">
                  <c:v>4</c:v>
                </c:pt>
                <c:pt idx="58">
                  <c:v>5</c:v>
                </c:pt>
                <c:pt idx="59">
                  <c:v>3</c:v>
                </c:pt>
                <c:pt idx="60">
                  <c:v>2</c:v>
                </c:pt>
                <c:pt idx="61">
                  <c:v>5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3</c:v>
                </c:pt>
                <c:pt idx="66">
                  <c:v>5</c:v>
                </c:pt>
                <c:pt idx="67">
                  <c:v>2</c:v>
                </c:pt>
                <c:pt idx="68">
                  <c:v>5</c:v>
                </c:pt>
                <c:pt idx="69">
                  <c:v>3</c:v>
                </c:pt>
                <c:pt idx="70">
                  <c:v>4</c:v>
                </c:pt>
                <c:pt idx="71">
                  <c:v>2</c:v>
                </c:pt>
                <c:pt idx="72">
                  <c:v>5</c:v>
                </c:pt>
                <c:pt idx="73">
                  <c:v>3</c:v>
                </c:pt>
                <c:pt idx="74">
                  <c:v>4</c:v>
                </c:pt>
                <c:pt idx="75">
                  <c:v>2</c:v>
                </c:pt>
                <c:pt idx="76">
                  <c:v>2</c:v>
                </c:pt>
                <c:pt idx="77">
                  <c:v>5</c:v>
                </c:pt>
                <c:pt idx="78">
                  <c:v>1</c:v>
                </c:pt>
                <c:pt idx="79">
                  <c:v>2</c:v>
                </c:pt>
                <c:pt idx="80">
                  <c:v>3</c:v>
                </c:pt>
                <c:pt idx="81">
                  <c:v>4</c:v>
                </c:pt>
                <c:pt idx="82">
                  <c:v>5</c:v>
                </c:pt>
                <c:pt idx="83">
                  <c:v>5</c:v>
                </c:pt>
                <c:pt idx="84">
                  <c:v>4</c:v>
                </c:pt>
                <c:pt idx="85">
                  <c:v>3</c:v>
                </c:pt>
                <c:pt idx="86">
                  <c:v>2</c:v>
                </c:pt>
                <c:pt idx="87">
                  <c:v>1</c:v>
                </c:pt>
                <c:pt idx="88">
                  <c:v>2</c:v>
                </c:pt>
                <c:pt idx="89">
                  <c:v>3</c:v>
                </c:pt>
                <c:pt idx="90">
                  <c:v>4</c:v>
                </c:pt>
                <c:pt idx="91">
                  <c:v>2</c:v>
                </c:pt>
                <c:pt idx="92">
                  <c:v>1</c:v>
                </c:pt>
                <c:pt idx="93">
                  <c:v>5</c:v>
                </c:pt>
                <c:pt idx="94">
                  <c:v>4</c:v>
                </c:pt>
                <c:pt idx="95">
                  <c:v>3</c:v>
                </c:pt>
                <c:pt idx="96">
                  <c:v>4</c:v>
                </c:pt>
                <c:pt idx="97">
                  <c:v>3</c:v>
                </c:pt>
                <c:pt idx="98">
                  <c:v>5</c:v>
                </c:pt>
                <c:pt idx="99">
                  <c:v>5</c:v>
                </c:pt>
                <c:pt idx="100">
                  <c:v>2</c:v>
                </c:pt>
                <c:pt idx="101">
                  <c:v>2</c:v>
                </c:pt>
                <c:pt idx="102">
                  <c:v>4</c:v>
                </c:pt>
                <c:pt idx="103">
                  <c:v>2</c:v>
                </c:pt>
                <c:pt idx="104">
                  <c:v>1</c:v>
                </c:pt>
                <c:pt idx="105">
                  <c:v>3</c:v>
                </c:pt>
                <c:pt idx="106">
                  <c:v>2</c:v>
                </c:pt>
                <c:pt idx="107">
                  <c:v>2</c:v>
                </c:pt>
                <c:pt idx="108">
                  <c:v>3</c:v>
                </c:pt>
                <c:pt idx="109">
                  <c:v>3</c:v>
                </c:pt>
                <c:pt idx="1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2-43B5-A1D2-24EC073CB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6368863"/>
        <c:axId val="1396385503"/>
      </c:barChart>
      <c:catAx>
        <c:axId val="13963688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>
                    <a:solidFill>
                      <a:schemeClr val="tx1"/>
                    </a:solidFill>
                  </a:rPr>
                  <a:t>EMPLEADOS</a:t>
                </a:r>
              </a:p>
            </c:rich>
          </c:tx>
          <c:layout/>
          <c:overlay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396385503"/>
        <c:crosses val="autoZero"/>
        <c:auto val="1"/>
        <c:lblAlgn val="ctr"/>
        <c:lblOffset val="100"/>
        <c:noMultiLvlLbl val="0"/>
      </c:catAx>
      <c:valAx>
        <c:axId val="1396385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>
                    <a:solidFill>
                      <a:schemeClr val="tx1"/>
                    </a:solidFill>
                  </a:rPr>
                  <a:t>HORAS</a:t>
                </a:r>
                <a:r>
                  <a:rPr lang="es-AR" baseline="0"/>
                  <a:t> </a:t>
                </a:r>
                <a:r>
                  <a:rPr lang="es-AR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rPr>
                  <a:t>TRABAJADAS</a:t>
                </a:r>
              </a:p>
            </c:rich>
          </c:tx>
          <c:layout>
            <c:manualLayout>
              <c:xMode val="edge"/>
              <c:yMode val="edge"/>
              <c:x val="2.5730994152046785E-2"/>
              <c:y val="0.14994807892004153"/>
            </c:manualLayout>
          </c:layout>
          <c:overlay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396368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TIPOS DE TAREAS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D9D-4479-9283-7B4EAFC1798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D9D-4479-9283-7B4EAFC179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D9D-4479-9283-7B4EAFC179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D9D-4479-9283-7B4EAFC1798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D9D-4479-9283-7B4EAFC1798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D9D-4479-9283-7B4EAFC179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'[1]Asistencia y Productividad'!$P$3:$P$8</c:f>
              <c:strCache>
                <c:ptCount val="6"/>
                <c:pt idx="0">
                  <c:v>Exploración</c:v>
                </c:pt>
                <c:pt idx="1">
                  <c:v>Transporte</c:v>
                </c:pt>
                <c:pt idx="2">
                  <c:v>Supervisión</c:v>
                </c:pt>
                <c:pt idx="3">
                  <c:v>Carga</c:v>
                </c:pt>
                <c:pt idx="4">
                  <c:v>Extracción</c:v>
                </c:pt>
                <c:pt idx="5">
                  <c:v>Mantenimiento</c:v>
                </c:pt>
              </c:strCache>
            </c:strRef>
          </c:cat>
          <c:val>
            <c:numRef>
              <c:f>'[1]Asistencia y Productividad'!$Q$3:$Q$8</c:f>
              <c:numCache>
                <c:formatCode>General</c:formatCode>
                <c:ptCount val="6"/>
                <c:pt idx="0">
                  <c:v>21</c:v>
                </c:pt>
                <c:pt idx="1">
                  <c:v>21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D9D-4479-9283-7B4EAFC1798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20</a:t>
            </a:r>
            <a:r>
              <a:rPr lang="en-US" baseline="0"/>
              <a:t> MEJORES SUELDOS </a:t>
            </a:r>
            <a:r>
              <a:rPr lang="en-US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FILTROS!$K$8</c:f>
              <c:strCache>
                <c:ptCount val="1"/>
                <c:pt idx="0">
                  <c:v> $ 119.480,00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FILTROS!$A$8:$A$114</c:f>
              <c:strCache>
                <c:ptCount val="20"/>
                <c:pt idx="0">
                  <c:v>Aguilar, Mauro</c:v>
                </c:pt>
                <c:pt idx="1">
                  <c:v>Almonte, Darío</c:v>
                </c:pt>
                <c:pt idx="2">
                  <c:v>Arriaga, Fabio</c:v>
                </c:pt>
                <c:pt idx="3">
                  <c:v>Barboza, Agustina</c:v>
                </c:pt>
                <c:pt idx="4">
                  <c:v>Campos, Renata</c:v>
                </c:pt>
                <c:pt idx="5">
                  <c:v>Castañeda, Thiago</c:v>
                </c:pt>
                <c:pt idx="6">
                  <c:v>Castillo, Rubén</c:v>
                </c:pt>
                <c:pt idx="7">
                  <c:v>Cuéllar, Elías</c:v>
                </c:pt>
                <c:pt idx="8">
                  <c:v>Escobar, Bruno</c:v>
                </c:pt>
                <c:pt idx="9">
                  <c:v>Farias, Malena</c:v>
                </c:pt>
                <c:pt idx="10">
                  <c:v>Gallego, Nayara</c:v>
                </c:pt>
                <c:pt idx="11">
                  <c:v>Leiva, Lisandro</c:v>
                </c:pt>
                <c:pt idx="12">
                  <c:v>Lozano, Patricia</c:v>
                </c:pt>
                <c:pt idx="13">
                  <c:v>Medina, Oscar</c:v>
                </c:pt>
                <c:pt idx="14">
                  <c:v>Palacios, Adrián</c:v>
                </c:pt>
                <c:pt idx="15">
                  <c:v>Quiroz, Andrea</c:v>
                </c:pt>
                <c:pt idx="16">
                  <c:v>Roca, Clara</c:v>
                </c:pt>
                <c:pt idx="17">
                  <c:v>Sánchez, Rebeca</c:v>
                </c:pt>
                <c:pt idx="18">
                  <c:v>Suárez, Irene</c:v>
                </c:pt>
                <c:pt idx="19">
                  <c:v>Vargas, Sofía</c:v>
                </c:pt>
              </c:strCache>
            </c:strRef>
          </c:cat>
          <c:val>
            <c:numRef>
              <c:f>FILTROS!$K$8:$K$114</c:f>
              <c:numCache>
                <c:formatCode>_-[$$-2C0A]\ * #,##0.00_-;\-[$$-2C0A]\ * #,##0.00_-;_-[$$-2C0A]\ * "-"??_-;_-@_-</c:formatCode>
                <c:ptCount val="20"/>
                <c:pt idx="0">
                  <c:v>119480</c:v>
                </c:pt>
                <c:pt idx="1">
                  <c:v>118257</c:v>
                </c:pt>
                <c:pt idx="2">
                  <c:v>117938</c:v>
                </c:pt>
                <c:pt idx="3">
                  <c:v>119049</c:v>
                </c:pt>
                <c:pt idx="4">
                  <c:v>118795</c:v>
                </c:pt>
                <c:pt idx="5">
                  <c:v>119897</c:v>
                </c:pt>
                <c:pt idx="6">
                  <c:v>117572</c:v>
                </c:pt>
                <c:pt idx="7">
                  <c:v>119765</c:v>
                </c:pt>
                <c:pt idx="8">
                  <c:v>118689</c:v>
                </c:pt>
                <c:pt idx="9">
                  <c:v>119652</c:v>
                </c:pt>
                <c:pt idx="10">
                  <c:v>118994</c:v>
                </c:pt>
                <c:pt idx="11">
                  <c:v>119263</c:v>
                </c:pt>
                <c:pt idx="12">
                  <c:v>117800</c:v>
                </c:pt>
                <c:pt idx="13">
                  <c:v>119309</c:v>
                </c:pt>
                <c:pt idx="14">
                  <c:v>119548</c:v>
                </c:pt>
                <c:pt idx="15">
                  <c:v>118037</c:v>
                </c:pt>
                <c:pt idx="16">
                  <c:v>118938</c:v>
                </c:pt>
                <c:pt idx="17">
                  <c:v>119732</c:v>
                </c:pt>
                <c:pt idx="18">
                  <c:v>118168</c:v>
                </c:pt>
                <c:pt idx="19">
                  <c:v>117696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3A-4534-B909-7BE10C8A0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7565583"/>
        <c:axId val="747556431"/>
      </c:barChart>
      <c:catAx>
        <c:axId val="747565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47556431"/>
        <c:crosses val="autoZero"/>
        <c:auto val="1"/>
        <c:lblAlgn val="ctr"/>
        <c:lblOffset val="100"/>
        <c:noMultiLvlLbl val="0"/>
      </c:catAx>
      <c:valAx>
        <c:axId val="747556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2C0A]\ * #,##0.00_-;\-[$$-2C0A]\ * #,##0.00_-;_-[$$-2C0A]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47565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600200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1600200" cy="714375"/>
        </a:xfrm>
        <a:prstGeom prst="rect">
          <a:avLst/>
        </a:prstGeom>
        <a:noFill/>
      </xdr:spPr>
    </xdr:pic>
    <xdr:clientData fLocksWithSheet="0"/>
  </xdr:oneCellAnchor>
  <xdr:twoCellAnchor>
    <xdr:from>
      <xdr:col>15</xdr:col>
      <xdr:colOff>19050</xdr:colOff>
      <xdr:row>1</xdr:row>
      <xdr:rowOff>0</xdr:rowOff>
    </xdr:from>
    <xdr:to>
      <xdr:col>21</xdr:col>
      <xdr:colOff>419100</xdr:colOff>
      <xdr:row>15</xdr:row>
      <xdr:rowOff>161925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14</xdr:col>
      <xdr:colOff>800100</xdr:colOff>
      <xdr:row>16</xdr:row>
      <xdr:rowOff>142875</xdr:rowOff>
    </xdr:from>
    <xdr:ext cx="5391150" cy="2695575"/>
    <xdr:graphicFrame macro="">
      <xdr:nvGraphicFramePr>
        <xdr:cNvPr id="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428625</xdr:colOff>
      <xdr:row>18</xdr:row>
      <xdr:rowOff>152400</xdr:rowOff>
    </xdr:from>
    <xdr:to>
      <xdr:col>17</xdr:col>
      <xdr:colOff>809625</xdr:colOff>
      <xdr:row>101</xdr:row>
      <xdr:rowOff>95250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_Asistencia_Productividad_Min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Asistencia y Productividad"/>
    </sheetNames>
    <sheetDataSet>
      <sheetData sheetId="0"/>
      <sheetData sheetId="1">
        <row r="3">
          <cell r="P3" t="str">
            <v>Exploración</v>
          </cell>
          <cell r="Q3">
            <v>21</v>
          </cell>
        </row>
        <row r="4">
          <cell r="P4" t="str">
            <v>Transporte</v>
          </cell>
          <cell r="Q4">
            <v>21</v>
          </cell>
        </row>
        <row r="5">
          <cell r="P5" t="str">
            <v>Supervisión</v>
          </cell>
          <cell r="Q5">
            <v>20</v>
          </cell>
        </row>
        <row r="6">
          <cell r="P6" t="str">
            <v>Carga</v>
          </cell>
          <cell r="Q6">
            <v>18</v>
          </cell>
        </row>
        <row r="7">
          <cell r="P7" t="str">
            <v>Extracción</v>
          </cell>
          <cell r="Q7">
            <v>16</v>
          </cell>
        </row>
        <row r="8">
          <cell r="P8" t="str">
            <v>Mantenimiento</v>
          </cell>
          <cell r="Q8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2"/>
  <sheetViews>
    <sheetView workbookViewId="0">
      <selection activeCell="A22" sqref="A22"/>
    </sheetView>
  </sheetViews>
  <sheetFormatPr baseColWidth="10" defaultColWidth="12.5703125" defaultRowHeight="15.75" customHeight="1" x14ac:dyDescent="0.2"/>
  <cols>
    <col min="1" max="1" width="56.85546875" customWidth="1"/>
  </cols>
  <sheetData>
    <row r="1" spans="1:1" x14ac:dyDescent="0.2">
      <c r="A1" s="1" t="s">
        <v>0</v>
      </c>
    </row>
    <row r="2" spans="1:1" x14ac:dyDescent="0.2">
      <c r="A2" s="1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19"/>
  <sheetViews>
    <sheetView topLeftCell="A9" zoomScale="85" zoomScaleNormal="85" workbookViewId="0">
      <pane xSplit="1" topLeftCell="L1" activePane="topRight" state="frozen"/>
      <selection activeCell="A96" sqref="A96"/>
      <selection pane="topRight" activeCell="W18" sqref="W18"/>
    </sheetView>
  </sheetViews>
  <sheetFormatPr baseColWidth="10" defaultColWidth="12.5703125" defaultRowHeight="15.75" customHeight="1" x14ac:dyDescent="0.2"/>
  <cols>
    <col min="1" max="1" width="24" customWidth="1"/>
    <col min="2" max="2" width="20.7109375" customWidth="1"/>
    <col min="3" max="3" width="17.85546875" customWidth="1"/>
    <col min="4" max="4" width="14.85546875" customWidth="1"/>
    <col min="5" max="5" width="18.42578125" customWidth="1"/>
    <col min="6" max="7" width="22.28515625" customWidth="1"/>
    <col min="8" max="8" width="21" customWidth="1"/>
    <col min="9" max="10" width="24.28515625" customWidth="1"/>
    <col min="11" max="11" width="27.42578125" customWidth="1"/>
    <col min="12" max="12" width="21.28515625" customWidth="1"/>
    <col min="13" max="13" width="18.5703125" customWidth="1"/>
  </cols>
  <sheetData>
    <row r="1" spans="1:13" ht="12.75" x14ac:dyDescent="0.2">
      <c r="A1" s="1"/>
      <c r="B1" s="39" t="s">
        <v>230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2.75" customHeight="1" x14ac:dyDescent="0.2">
      <c r="A2" s="1"/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ht="15.75" customHeight="1" x14ac:dyDescent="0.2">
      <c r="A3" s="1"/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4"/>
    </row>
    <row r="4" spans="1:13" ht="15.75" customHeight="1" thickBot="1" x14ac:dyDescent="0.25">
      <c r="A4" s="1"/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M4" s="47"/>
    </row>
    <row r="5" spans="1:13" ht="26.25" thickBot="1" x14ac:dyDescent="0.25">
      <c r="A5" s="2" t="s">
        <v>2</v>
      </c>
      <c r="B5" s="3" t="s">
        <v>3</v>
      </c>
      <c r="C5" s="9" t="s">
        <v>4</v>
      </c>
      <c r="D5" s="9" t="s">
        <v>5</v>
      </c>
      <c r="E5" s="9" t="s">
        <v>6</v>
      </c>
      <c r="F5" s="10" t="s">
        <v>231</v>
      </c>
      <c r="G5" s="10" t="s">
        <v>243</v>
      </c>
      <c r="H5" s="11" t="s">
        <v>7</v>
      </c>
      <c r="I5" s="12" t="s">
        <v>242</v>
      </c>
      <c r="J5" s="23" t="s">
        <v>244</v>
      </c>
      <c r="K5" s="24" t="s">
        <v>245</v>
      </c>
      <c r="L5" s="24" t="s">
        <v>248</v>
      </c>
      <c r="M5" s="25" t="s">
        <v>246</v>
      </c>
    </row>
    <row r="6" spans="1:13" ht="15.75" customHeight="1" thickBot="1" x14ac:dyDescent="0.3">
      <c r="A6" s="4" t="s">
        <v>8</v>
      </c>
      <c r="B6" s="5" t="s">
        <v>9</v>
      </c>
      <c r="C6" s="6">
        <v>0.34375</v>
      </c>
      <c r="D6" s="8">
        <v>0.66249999999999998</v>
      </c>
      <c r="E6" s="7">
        <f t="shared" ref="E6:E115" si="0">D6-C6</f>
        <v>0.31874999999999998</v>
      </c>
      <c r="F6" s="7">
        <f>AVERAGE(C6:E6)</f>
        <v>0.44166666666666671</v>
      </c>
      <c r="G6" s="21">
        <v>4</v>
      </c>
      <c r="H6" s="17" t="s">
        <v>232</v>
      </c>
      <c r="I6" s="18" t="s">
        <v>238</v>
      </c>
      <c r="J6" s="26" t="s">
        <v>238</v>
      </c>
      <c r="K6" s="28">
        <v>117234</v>
      </c>
      <c r="L6" s="30">
        <f>IF(C6&gt;=8,K6,K6-(K6*$L$118))</f>
        <v>111372.3</v>
      </c>
      <c r="M6" s="29">
        <f>K6-10%*K6</f>
        <v>105510.6</v>
      </c>
    </row>
    <row r="7" spans="1:13" ht="15.75" customHeight="1" thickBot="1" x14ac:dyDescent="0.3">
      <c r="A7" s="4" t="s">
        <v>10</v>
      </c>
      <c r="B7" s="5" t="s">
        <v>11</v>
      </c>
      <c r="C7" s="6">
        <v>0.29166666666666669</v>
      </c>
      <c r="D7" s="8">
        <v>0.53541666666666665</v>
      </c>
      <c r="E7" s="7">
        <f t="shared" si="0"/>
        <v>0.24374999999999997</v>
      </c>
      <c r="F7" s="7">
        <f t="shared" ref="F7:F70" si="1">AVERAGE(C7:E7)</f>
        <v>0.35694444444444445</v>
      </c>
      <c r="G7" s="21">
        <v>3</v>
      </c>
      <c r="H7" s="17" t="s">
        <v>232</v>
      </c>
      <c r="I7" s="18" t="s">
        <v>238</v>
      </c>
      <c r="J7" s="26" t="s">
        <v>238</v>
      </c>
      <c r="K7" s="28">
        <v>105938</v>
      </c>
      <c r="L7" s="30">
        <f t="shared" ref="L7:L70" si="2">IF(C7&gt;=8,K7,K7-(K7*$L$118))</f>
        <v>100641.1</v>
      </c>
      <c r="M7" s="29">
        <f t="shared" ref="M7:M10" si="3">K7-10%*K7</f>
        <v>95344.2</v>
      </c>
    </row>
    <row r="8" spans="1:13" ht="15.75" customHeight="1" thickBot="1" x14ac:dyDescent="0.3">
      <c r="A8" s="4" t="s">
        <v>12</v>
      </c>
      <c r="B8" s="5" t="s">
        <v>13</v>
      </c>
      <c r="C8" s="6">
        <v>0.34375</v>
      </c>
      <c r="D8" s="8">
        <v>0.67847222222222225</v>
      </c>
      <c r="E8" s="7">
        <f t="shared" si="0"/>
        <v>0.33472222222222225</v>
      </c>
      <c r="F8" s="7">
        <f t="shared" si="1"/>
        <v>0.45231481481481478</v>
      </c>
      <c r="G8" s="21">
        <v>2</v>
      </c>
      <c r="H8" s="17" t="s">
        <v>233</v>
      </c>
      <c r="I8" s="22">
        <v>80</v>
      </c>
      <c r="J8" s="26">
        <f>PRODUCT(G8,I8)</f>
        <v>160</v>
      </c>
      <c r="K8" s="30">
        <v>119480</v>
      </c>
      <c r="L8" s="30">
        <f t="shared" si="2"/>
        <v>113506</v>
      </c>
      <c r="M8" s="29">
        <f t="shared" si="3"/>
        <v>107532</v>
      </c>
    </row>
    <row r="9" spans="1:13" ht="15.75" customHeight="1" thickBot="1" x14ac:dyDescent="0.3">
      <c r="A9" s="4" t="s">
        <v>14</v>
      </c>
      <c r="B9" s="5" t="s">
        <v>15</v>
      </c>
      <c r="C9" s="6">
        <v>0.375</v>
      </c>
      <c r="D9" s="8">
        <v>0.64583333333333337</v>
      </c>
      <c r="E9" s="7">
        <f t="shared" si="0"/>
        <v>0.27083333333333337</v>
      </c>
      <c r="F9" s="7">
        <f t="shared" si="1"/>
        <v>0.43055555555555564</v>
      </c>
      <c r="G9" s="21">
        <v>5</v>
      </c>
      <c r="H9" s="17" t="s">
        <v>234</v>
      </c>
      <c r="I9" s="18" t="s">
        <v>238</v>
      </c>
      <c r="J9" s="26" t="s">
        <v>238</v>
      </c>
      <c r="K9" s="28">
        <v>101472</v>
      </c>
      <c r="L9" s="30">
        <f t="shared" si="2"/>
        <v>96398.399999999994</v>
      </c>
      <c r="M9" s="29">
        <f t="shared" si="3"/>
        <v>91324.800000000003</v>
      </c>
    </row>
    <row r="10" spans="1:13" ht="15.75" customHeight="1" thickBot="1" x14ac:dyDescent="0.3">
      <c r="A10" s="4" t="s">
        <v>16</v>
      </c>
      <c r="B10" s="5" t="s">
        <v>17</v>
      </c>
      <c r="C10" s="6">
        <v>0.34375</v>
      </c>
      <c r="D10" s="8">
        <v>0.61944444444444446</v>
      </c>
      <c r="E10" s="7">
        <f t="shared" si="0"/>
        <v>0.27569444444444446</v>
      </c>
      <c r="F10" s="7">
        <f t="shared" si="1"/>
        <v>0.41296296296296298</v>
      </c>
      <c r="G10" s="21">
        <v>2</v>
      </c>
      <c r="H10" s="17" t="s">
        <v>235</v>
      </c>
      <c r="I10" s="18" t="s">
        <v>238</v>
      </c>
      <c r="J10" s="26" t="s">
        <v>238</v>
      </c>
      <c r="K10" s="28">
        <v>115390</v>
      </c>
      <c r="L10" s="30">
        <f t="shared" si="2"/>
        <v>109620.5</v>
      </c>
      <c r="M10" s="29">
        <f t="shared" si="3"/>
        <v>103851</v>
      </c>
    </row>
    <row r="11" spans="1:13" ht="15.75" customHeight="1" thickBot="1" x14ac:dyDescent="0.3">
      <c r="A11" s="4" t="s">
        <v>18</v>
      </c>
      <c r="B11" s="5" t="s">
        <v>19</v>
      </c>
      <c r="C11" s="6">
        <v>0.34375</v>
      </c>
      <c r="D11" s="8">
        <v>0.6</v>
      </c>
      <c r="E11" s="7">
        <f t="shared" si="0"/>
        <v>0.25624999999999998</v>
      </c>
      <c r="F11" s="7">
        <f t="shared" si="1"/>
        <v>0.39999999999999997</v>
      </c>
      <c r="G11" s="21">
        <v>4</v>
      </c>
      <c r="H11" s="17" t="s">
        <v>233</v>
      </c>
      <c r="I11" s="17">
        <v>110</v>
      </c>
      <c r="J11" s="27">
        <f>PRODUCT(G11,I11)</f>
        <v>440</v>
      </c>
      <c r="K11" s="28">
        <v>112804</v>
      </c>
      <c r="L11" s="30">
        <f t="shared" si="2"/>
        <v>107163.8</v>
      </c>
      <c r="M11" s="29">
        <f t="shared" ref="M11:M42" si="4">K11-10%*K11</f>
        <v>101523.6</v>
      </c>
    </row>
    <row r="12" spans="1:13" ht="15.75" customHeight="1" thickBot="1" x14ac:dyDescent="0.3">
      <c r="A12" s="4" t="s">
        <v>20</v>
      </c>
      <c r="B12" s="5" t="s">
        <v>21</v>
      </c>
      <c r="C12" s="6">
        <v>0.35416666666666669</v>
      </c>
      <c r="D12" s="8">
        <v>0.57638888888888884</v>
      </c>
      <c r="E12" s="7">
        <f t="shared" si="0"/>
        <v>0.22222222222222215</v>
      </c>
      <c r="F12" s="7">
        <f t="shared" si="1"/>
        <v>0.38425925925925924</v>
      </c>
      <c r="G12" s="21">
        <v>5</v>
      </c>
      <c r="H12" s="17" t="s">
        <v>236</v>
      </c>
      <c r="I12" s="17">
        <v>121</v>
      </c>
      <c r="J12" s="27">
        <f t="shared" ref="J12:J71" si="5">PRODUCT(G12,I12)</f>
        <v>605</v>
      </c>
      <c r="K12" s="28">
        <v>118257</v>
      </c>
      <c r="L12" s="30">
        <f t="shared" si="2"/>
        <v>112344.15</v>
      </c>
      <c r="M12" s="29">
        <f t="shared" si="4"/>
        <v>106431.3</v>
      </c>
    </row>
    <row r="13" spans="1:13" ht="15.75" customHeight="1" thickBot="1" x14ac:dyDescent="0.3">
      <c r="A13" s="4" t="s">
        <v>22</v>
      </c>
      <c r="B13" s="5" t="s">
        <v>23</v>
      </c>
      <c r="C13" s="6">
        <v>0.34375</v>
      </c>
      <c r="D13" s="8">
        <v>0.72777777777777775</v>
      </c>
      <c r="E13" s="7">
        <f t="shared" si="0"/>
        <v>0.38402777777777775</v>
      </c>
      <c r="F13" s="7">
        <f t="shared" si="1"/>
        <v>0.48518518518518522</v>
      </c>
      <c r="G13" s="21">
        <v>3</v>
      </c>
      <c r="H13" s="17" t="s">
        <v>236</v>
      </c>
      <c r="I13" s="17">
        <v>85</v>
      </c>
      <c r="J13" s="27">
        <f t="shared" si="5"/>
        <v>255</v>
      </c>
      <c r="K13" s="28">
        <v>107495</v>
      </c>
      <c r="L13" s="30">
        <f t="shared" si="2"/>
        <v>102120.25</v>
      </c>
      <c r="M13" s="29">
        <f t="shared" si="4"/>
        <v>96745.5</v>
      </c>
    </row>
    <row r="14" spans="1:13" ht="15.75" customHeight="1" thickBot="1" x14ac:dyDescent="0.3">
      <c r="A14" s="4" t="s">
        <v>24</v>
      </c>
      <c r="B14" s="5" t="s">
        <v>25</v>
      </c>
      <c r="C14" s="6">
        <v>0.41666666666666669</v>
      </c>
      <c r="D14" s="8">
        <v>0.51111111111111107</v>
      </c>
      <c r="E14" s="7">
        <f t="shared" si="0"/>
        <v>9.4444444444444386E-2</v>
      </c>
      <c r="F14" s="7">
        <f t="shared" si="1"/>
        <v>0.34074074074074073</v>
      </c>
      <c r="G14" s="21">
        <v>2</v>
      </c>
      <c r="H14" s="17" t="s">
        <v>236</v>
      </c>
      <c r="I14" s="17">
        <v>168</v>
      </c>
      <c r="J14" s="27">
        <f t="shared" si="5"/>
        <v>336</v>
      </c>
      <c r="K14" s="28">
        <v>104168</v>
      </c>
      <c r="L14" s="30">
        <f t="shared" si="2"/>
        <v>98959.6</v>
      </c>
      <c r="M14" s="29">
        <f t="shared" si="4"/>
        <v>93751.2</v>
      </c>
    </row>
    <row r="15" spans="1:13" ht="15.75" customHeight="1" thickBot="1" x14ac:dyDescent="0.3">
      <c r="A15" s="4" t="s">
        <v>26</v>
      </c>
      <c r="B15" s="5" t="s">
        <v>27</v>
      </c>
      <c r="C15" s="6">
        <v>0.42708333333333331</v>
      </c>
      <c r="D15" s="8">
        <v>0.61041666666666672</v>
      </c>
      <c r="E15" s="7">
        <f t="shared" si="0"/>
        <v>0.1833333333333334</v>
      </c>
      <c r="F15" s="7">
        <f t="shared" si="1"/>
        <v>0.4069444444444445</v>
      </c>
      <c r="G15" s="21">
        <v>4</v>
      </c>
      <c r="H15" s="17" t="s">
        <v>235</v>
      </c>
      <c r="I15" s="18" t="s">
        <v>238</v>
      </c>
      <c r="J15" s="26" t="s">
        <v>238</v>
      </c>
      <c r="K15" s="28">
        <v>117938</v>
      </c>
      <c r="L15" s="30">
        <f t="shared" si="2"/>
        <v>112041.1</v>
      </c>
      <c r="M15" s="29">
        <f t="shared" si="4"/>
        <v>106144.2</v>
      </c>
    </row>
    <row r="16" spans="1:13" ht="15.75" customHeight="1" thickBot="1" x14ac:dyDescent="0.3">
      <c r="A16" s="4" t="s">
        <v>28</v>
      </c>
      <c r="B16" s="5" t="s">
        <v>29</v>
      </c>
      <c r="C16" s="6">
        <v>0.33333333333333331</v>
      </c>
      <c r="D16" s="8">
        <v>0.72222222222222221</v>
      </c>
      <c r="E16" s="7">
        <f t="shared" si="0"/>
        <v>0.3888888888888889</v>
      </c>
      <c r="F16" s="7">
        <f t="shared" si="1"/>
        <v>0.48148148148148145</v>
      </c>
      <c r="G16" s="21">
        <v>2</v>
      </c>
      <c r="H16" s="17" t="s">
        <v>232</v>
      </c>
      <c r="I16" s="18" t="s">
        <v>238</v>
      </c>
      <c r="J16" s="26" t="s">
        <v>238</v>
      </c>
      <c r="K16" s="28">
        <v>111370</v>
      </c>
      <c r="L16" s="30">
        <f t="shared" si="2"/>
        <v>105801.5</v>
      </c>
      <c r="M16" s="29">
        <f t="shared" si="4"/>
        <v>100233</v>
      </c>
    </row>
    <row r="17" spans="1:13" ht="15.75" customHeight="1" thickBot="1" x14ac:dyDescent="0.3">
      <c r="A17" s="4" t="s">
        <v>30</v>
      </c>
      <c r="B17" s="5" t="s">
        <v>31</v>
      </c>
      <c r="C17" s="6">
        <v>0.34375</v>
      </c>
      <c r="D17" s="8">
        <v>0.61597222222222225</v>
      </c>
      <c r="E17" s="7">
        <f t="shared" si="0"/>
        <v>0.27222222222222225</v>
      </c>
      <c r="F17" s="7">
        <f t="shared" si="1"/>
        <v>0.41064814814814815</v>
      </c>
      <c r="G17" s="21">
        <v>5</v>
      </c>
      <c r="H17" s="17" t="s">
        <v>237</v>
      </c>
      <c r="I17" s="17">
        <v>176</v>
      </c>
      <c r="J17" s="27">
        <f t="shared" si="5"/>
        <v>880</v>
      </c>
      <c r="K17" s="28">
        <v>116840</v>
      </c>
      <c r="L17" s="30">
        <f t="shared" si="2"/>
        <v>110998</v>
      </c>
      <c r="M17" s="29">
        <f t="shared" si="4"/>
        <v>105156</v>
      </c>
    </row>
    <row r="18" spans="1:13" ht="15.75" customHeight="1" thickBot="1" x14ac:dyDescent="0.3">
      <c r="A18" s="4" t="s">
        <v>32</v>
      </c>
      <c r="B18" s="5" t="s">
        <v>33</v>
      </c>
      <c r="C18" s="6">
        <v>0.30208333333333331</v>
      </c>
      <c r="D18" s="8">
        <v>0.48749999999999999</v>
      </c>
      <c r="E18" s="7">
        <f t="shared" si="0"/>
        <v>0.18541666666666667</v>
      </c>
      <c r="F18" s="7">
        <f t="shared" si="1"/>
        <v>0.32500000000000001</v>
      </c>
      <c r="G18" s="21">
        <v>4</v>
      </c>
      <c r="H18" s="17" t="s">
        <v>235</v>
      </c>
      <c r="I18" s="18" t="s">
        <v>238</v>
      </c>
      <c r="J18" s="26" t="s">
        <v>238</v>
      </c>
      <c r="K18" s="28">
        <v>108503</v>
      </c>
      <c r="L18" s="30">
        <f t="shared" si="2"/>
        <v>103077.85</v>
      </c>
      <c r="M18" s="29">
        <f t="shared" si="4"/>
        <v>97652.7</v>
      </c>
    </row>
    <row r="19" spans="1:13" thickBot="1" x14ac:dyDescent="0.3">
      <c r="A19" s="4" t="s">
        <v>34</v>
      </c>
      <c r="B19" s="5" t="s">
        <v>35</v>
      </c>
      <c r="C19" s="6">
        <v>0.30208333333333331</v>
      </c>
      <c r="D19" s="8">
        <v>0.54583333333333328</v>
      </c>
      <c r="E19" s="7">
        <f t="shared" si="0"/>
        <v>0.24374999999999997</v>
      </c>
      <c r="F19" s="7">
        <f t="shared" si="1"/>
        <v>0.36388888888888887</v>
      </c>
      <c r="G19" s="21">
        <v>3</v>
      </c>
      <c r="H19" s="17" t="s">
        <v>233</v>
      </c>
      <c r="I19" s="17">
        <v>185</v>
      </c>
      <c r="J19" s="27">
        <f t="shared" si="5"/>
        <v>555</v>
      </c>
      <c r="K19" s="28">
        <v>119049</v>
      </c>
      <c r="L19" s="30">
        <f t="shared" si="2"/>
        <v>113096.55</v>
      </c>
      <c r="M19" s="29">
        <f t="shared" si="4"/>
        <v>107144.1</v>
      </c>
    </row>
    <row r="20" spans="1:13" thickBot="1" x14ac:dyDescent="0.3">
      <c r="A20" s="4" t="s">
        <v>36</v>
      </c>
      <c r="B20" s="5" t="s">
        <v>37</v>
      </c>
      <c r="C20" s="6">
        <v>0.29166666666666669</v>
      </c>
      <c r="D20" s="8">
        <v>0.64375000000000004</v>
      </c>
      <c r="E20" s="7">
        <f t="shared" si="0"/>
        <v>0.35208333333333336</v>
      </c>
      <c r="F20" s="7">
        <f t="shared" si="1"/>
        <v>0.4291666666666667</v>
      </c>
      <c r="G20" s="21">
        <v>3</v>
      </c>
      <c r="H20" s="17" t="s">
        <v>232</v>
      </c>
      <c r="I20" s="18" t="s">
        <v>238</v>
      </c>
      <c r="J20" s="26" t="s">
        <v>238</v>
      </c>
      <c r="K20" s="28">
        <v>100847</v>
      </c>
      <c r="L20" s="30">
        <f t="shared" si="2"/>
        <v>95804.65</v>
      </c>
      <c r="M20" s="29">
        <f t="shared" si="4"/>
        <v>90762.3</v>
      </c>
    </row>
    <row r="21" spans="1:13" thickBot="1" x14ac:dyDescent="0.3">
      <c r="A21" s="4" t="s">
        <v>38</v>
      </c>
      <c r="B21" s="5" t="s">
        <v>39</v>
      </c>
      <c r="C21" s="6">
        <v>0.29166666666666669</v>
      </c>
      <c r="D21" s="8">
        <v>0.82361111111111107</v>
      </c>
      <c r="E21" s="7">
        <f t="shared" si="0"/>
        <v>0.53194444444444433</v>
      </c>
      <c r="F21" s="7">
        <f t="shared" si="1"/>
        <v>0.54907407407407405</v>
      </c>
      <c r="G21" s="21">
        <v>5</v>
      </c>
      <c r="H21" s="17" t="s">
        <v>236</v>
      </c>
      <c r="I21" s="17">
        <v>198</v>
      </c>
      <c r="J21" s="27">
        <f t="shared" si="5"/>
        <v>990</v>
      </c>
      <c r="K21" s="28">
        <v>113209</v>
      </c>
      <c r="L21" s="30">
        <f t="shared" si="2"/>
        <v>107548.55</v>
      </c>
      <c r="M21" s="29">
        <f t="shared" si="4"/>
        <v>101888.1</v>
      </c>
    </row>
    <row r="22" spans="1:13" thickBot="1" x14ac:dyDescent="0.3">
      <c r="A22" s="4" t="s">
        <v>40</v>
      </c>
      <c r="B22" s="5" t="s">
        <v>41</v>
      </c>
      <c r="C22" s="6">
        <v>0.41666666666666669</v>
      </c>
      <c r="D22" s="8">
        <v>0.59097222222222223</v>
      </c>
      <c r="E22" s="7">
        <f t="shared" si="0"/>
        <v>0.17430555555555555</v>
      </c>
      <c r="F22" s="7">
        <f t="shared" si="1"/>
        <v>0.39398148148148149</v>
      </c>
      <c r="G22" s="21">
        <v>2</v>
      </c>
      <c r="H22" s="17" t="s">
        <v>237</v>
      </c>
      <c r="I22" s="17">
        <v>193</v>
      </c>
      <c r="J22" s="27">
        <f t="shared" si="5"/>
        <v>386</v>
      </c>
      <c r="K22" s="28">
        <v>102364</v>
      </c>
      <c r="L22" s="30">
        <f t="shared" si="2"/>
        <v>97245.8</v>
      </c>
      <c r="M22" s="29">
        <f t="shared" si="4"/>
        <v>92127.6</v>
      </c>
    </row>
    <row r="23" spans="1:13" thickBot="1" x14ac:dyDescent="0.3">
      <c r="A23" s="4" t="s">
        <v>42</v>
      </c>
      <c r="B23" s="5" t="s">
        <v>43</v>
      </c>
      <c r="C23" s="6">
        <v>0.39583333333333331</v>
      </c>
      <c r="D23" s="8">
        <v>0.65555555555555556</v>
      </c>
      <c r="E23" s="7">
        <f t="shared" si="0"/>
        <v>0.25972222222222224</v>
      </c>
      <c r="F23" s="7">
        <f t="shared" si="1"/>
        <v>0.43703703703703706</v>
      </c>
      <c r="G23" s="21">
        <v>4</v>
      </c>
      <c r="H23" s="17" t="s">
        <v>236</v>
      </c>
      <c r="I23" s="17">
        <v>185</v>
      </c>
      <c r="J23" s="27">
        <f t="shared" si="5"/>
        <v>740</v>
      </c>
      <c r="K23" s="28">
        <v>114508</v>
      </c>
      <c r="L23" s="30">
        <f t="shared" si="2"/>
        <v>108782.6</v>
      </c>
      <c r="M23" s="29">
        <f t="shared" si="4"/>
        <v>103057.2</v>
      </c>
    </row>
    <row r="24" spans="1:13" thickBot="1" x14ac:dyDescent="0.3">
      <c r="A24" s="4" t="s">
        <v>44</v>
      </c>
      <c r="B24" s="5" t="s">
        <v>45</v>
      </c>
      <c r="C24" s="6">
        <v>0.33680555555555558</v>
      </c>
      <c r="D24" s="8">
        <v>0.69027777777777777</v>
      </c>
      <c r="E24" s="7">
        <f t="shared" si="0"/>
        <v>0.35347222222222219</v>
      </c>
      <c r="F24" s="7">
        <f t="shared" si="1"/>
        <v>0.4601851851851852</v>
      </c>
      <c r="G24" s="21">
        <v>4</v>
      </c>
      <c r="H24" s="17" t="s">
        <v>232</v>
      </c>
      <c r="I24" s="18" t="s">
        <v>238</v>
      </c>
      <c r="J24" s="26" t="s">
        <v>238</v>
      </c>
      <c r="K24" s="28">
        <v>106182</v>
      </c>
      <c r="L24" s="30">
        <f t="shared" si="2"/>
        <v>100872.9</v>
      </c>
      <c r="M24" s="29">
        <f t="shared" si="4"/>
        <v>95563.8</v>
      </c>
    </row>
    <row r="25" spans="1:13" thickBot="1" x14ac:dyDescent="0.3">
      <c r="A25" s="4" t="s">
        <v>46</v>
      </c>
      <c r="B25" s="5" t="s">
        <v>47</v>
      </c>
      <c r="C25" s="6">
        <v>0.27083333333333331</v>
      </c>
      <c r="D25" s="8">
        <v>0.62986111111111109</v>
      </c>
      <c r="E25" s="7">
        <f t="shared" si="0"/>
        <v>0.35902777777777778</v>
      </c>
      <c r="F25" s="7">
        <f t="shared" si="1"/>
        <v>0.4199074074074074</v>
      </c>
      <c r="G25" s="21">
        <v>5</v>
      </c>
      <c r="H25" s="17" t="s">
        <v>236</v>
      </c>
      <c r="I25" s="17">
        <v>121</v>
      </c>
      <c r="J25" s="27">
        <f t="shared" si="5"/>
        <v>605</v>
      </c>
      <c r="K25" s="28">
        <v>115734</v>
      </c>
      <c r="L25" s="30">
        <f t="shared" si="2"/>
        <v>109947.3</v>
      </c>
      <c r="M25" s="29">
        <f t="shared" si="4"/>
        <v>104160.6</v>
      </c>
    </row>
    <row r="26" spans="1:13" thickBot="1" x14ac:dyDescent="0.3">
      <c r="A26" s="4" t="s">
        <v>48</v>
      </c>
      <c r="B26" s="5" t="s">
        <v>49</v>
      </c>
      <c r="C26" s="6">
        <v>0.33680555555555558</v>
      </c>
      <c r="D26" s="8">
        <v>0.75277777777777777</v>
      </c>
      <c r="E26" s="7">
        <f t="shared" si="0"/>
        <v>0.41597222222222219</v>
      </c>
      <c r="F26" s="7">
        <f t="shared" si="1"/>
        <v>0.50185185185185188</v>
      </c>
      <c r="G26" s="21">
        <v>3</v>
      </c>
      <c r="H26" s="17" t="s">
        <v>233</v>
      </c>
      <c r="I26" s="17">
        <v>69</v>
      </c>
      <c r="J26" s="27">
        <f t="shared" si="5"/>
        <v>207</v>
      </c>
      <c r="K26" s="28">
        <v>109320</v>
      </c>
      <c r="L26" s="30">
        <f t="shared" si="2"/>
        <v>103854</v>
      </c>
      <c r="M26" s="29">
        <f t="shared" si="4"/>
        <v>98388</v>
      </c>
    </row>
    <row r="27" spans="1:13" thickBot="1" x14ac:dyDescent="0.3">
      <c r="A27" s="4" t="s">
        <v>50</v>
      </c>
      <c r="B27" s="5" t="s">
        <v>51</v>
      </c>
      <c r="C27" s="6">
        <v>0.33333333333333331</v>
      </c>
      <c r="D27" s="8">
        <v>0.52569444444444446</v>
      </c>
      <c r="E27" s="7">
        <f t="shared" si="0"/>
        <v>0.19236111111111115</v>
      </c>
      <c r="F27" s="7">
        <f t="shared" si="1"/>
        <v>0.35046296296296298</v>
      </c>
      <c r="G27" s="21">
        <v>2</v>
      </c>
      <c r="H27" s="17" t="s">
        <v>237</v>
      </c>
      <c r="I27" s="17">
        <v>104</v>
      </c>
      <c r="J27" s="27">
        <f t="shared" si="5"/>
        <v>208</v>
      </c>
      <c r="K27" s="28">
        <v>117109</v>
      </c>
      <c r="L27" s="30">
        <f t="shared" si="2"/>
        <v>111253.55</v>
      </c>
      <c r="M27" s="29">
        <f t="shared" si="4"/>
        <v>105398.1</v>
      </c>
    </row>
    <row r="28" spans="1:13" thickBot="1" x14ac:dyDescent="0.3">
      <c r="A28" s="4" t="s">
        <v>52</v>
      </c>
      <c r="B28" s="5" t="s">
        <v>53</v>
      </c>
      <c r="C28" s="6">
        <v>0.33680555555555558</v>
      </c>
      <c r="D28" s="8">
        <v>0.53263888888888888</v>
      </c>
      <c r="E28" s="7">
        <f t="shared" si="0"/>
        <v>0.1958333333333333</v>
      </c>
      <c r="F28" s="7">
        <f t="shared" si="1"/>
        <v>0.35509259259259257</v>
      </c>
      <c r="G28" s="21">
        <v>5</v>
      </c>
      <c r="H28" s="17" t="s">
        <v>233</v>
      </c>
      <c r="I28" s="17">
        <v>186</v>
      </c>
      <c r="J28" s="27">
        <f t="shared" si="5"/>
        <v>930</v>
      </c>
      <c r="K28" s="28">
        <v>104765</v>
      </c>
      <c r="L28" s="30">
        <f t="shared" si="2"/>
        <v>99526.75</v>
      </c>
      <c r="M28" s="29">
        <f t="shared" si="4"/>
        <v>94288.5</v>
      </c>
    </row>
    <row r="29" spans="1:13" thickBot="1" x14ac:dyDescent="0.3">
      <c r="A29" s="4" t="s">
        <v>54</v>
      </c>
      <c r="B29" s="5" t="s">
        <v>55</v>
      </c>
      <c r="C29" s="6">
        <v>0.33333333333333331</v>
      </c>
      <c r="D29" s="8">
        <v>0.6118055555555556</v>
      </c>
      <c r="E29" s="7">
        <f t="shared" si="0"/>
        <v>0.27847222222222229</v>
      </c>
      <c r="F29" s="7">
        <f t="shared" si="1"/>
        <v>0.40787037037037038</v>
      </c>
      <c r="G29" s="21">
        <v>2</v>
      </c>
      <c r="H29" s="17" t="s">
        <v>235</v>
      </c>
      <c r="I29" s="18" t="s">
        <v>238</v>
      </c>
      <c r="J29" s="26" t="s">
        <v>238</v>
      </c>
      <c r="K29" s="28">
        <v>118795</v>
      </c>
      <c r="L29" s="30">
        <f t="shared" si="2"/>
        <v>112855.25</v>
      </c>
      <c r="M29" s="29">
        <f t="shared" si="4"/>
        <v>106915.5</v>
      </c>
    </row>
    <row r="30" spans="1:13" thickBot="1" x14ac:dyDescent="0.3">
      <c r="A30" s="4" t="s">
        <v>56</v>
      </c>
      <c r="B30" s="5" t="s">
        <v>57</v>
      </c>
      <c r="C30" s="6">
        <v>0.35416666666666669</v>
      </c>
      <c r="D30" s="8">
        <v>0.81319444444444444</v>
      </c>
      <c r="E30" s="7">
        <f t="shared" si="0"/>
        <v>0.45902777777777776</v>
      </c>
      <c r="F30" s="7">
        <f t="shared" si="1"/>
        <v>0.54212962962962963</v>
      </c>
      <c r="G30" s="21">
        <v>3</v>
      </c>
      <c r="H30" s="17" t="s">
        <v>232</v>
      </c>
      <c r="I30" s="18" t="s">
        <v>238</v>
      </c>
      <c r="J30" s="26" t="s">
        <v>238</v>
      </c>
      <c r="K30" s="28">
        <v>106340</v>
      </c>
      <c r="L30" s="30">
        <f t="shared" si="2"/>
        <v>101023</v>
      </c>
      <c r="M30" s="29">
        <f t="shared" si="4"/>
        <v>95706</v>
      </c>
    </row>
    <row r="31" spans="1:13" thickBot="1" x14ac:dyDescent="0.3">
      <c r="A31" s="4" t="s">
        <v>58</v>
      </c>
      <c r="B31" s="5" t="s">
        <v>59</v>
      </c>
      <c r="C31" s="6">
        <v>0.34375</v>
      </c>
      <c r="D31" s="8">
        <v>0.65</v>
      </c>
      <c r="E31" s="7">
        <f t="shared" si="0"/>
        <v>0.30625000000000002</v>
      </c>
      <c r="F31" s="7">
        <f t="shared" si="1"/>
        <v>0.43333333333333335</v>
      </c>
      <c r="G31" s="21">
        <v>4</v>
      </c>
      <c r="H31" s="17" t="s">
        <v>236</v>
      </c>
      <c r="I31" s="17">
        <v>116</v>
      </c>
      <c r="J31" s="27">
        <f t="shared" si="5"/>
        <v>464</v>
      </c>
      <c r="K31" s="28">
        <v>119897</v>
      </c>
      <c r="L31" s="30">
        <f t="shared" si="2"/>
        <v>113902.15</v>
      </c>
      <c r="M31" s="29">
        <f t="shared" si="4"/>
        <v>107907.3</v>
      </c>
    </row>
    <row r="32" spans="1:13" thickBot="1" x14ac:dyDescent="0.3">
      <c r="A32" s="4" t="s">
        <v>60</v>
      </c>
      <c r="B32" s="5" t="s">
        <v>61</v>
      </c>
      <c r="C32" s="6">
        <v>0.34375</v>
      </c>
      <c r="D32" s="8">
        <v>0.71666666666666667</v>
      </c>
      <c r="E32" s="7">
        <f t="shared" si="0"/>
        <v>0.37291666666666667</v>
      </c>
      <c r="F32" s="7">
        <f t="shared" si="1"/>
        <v>0.47777777777777786</v>
      </c>
      <c r="G32" s="21">
        <v>3</v>
      </c>
      <c r="H32" s="17" t="s">
        <v>232</v>
      </c>
      <c r="I32" s="18" t="s">
        <v>238</v>
      </c>
      <c r="J32" s="26" t="s">
        <v>238</v>
      </c>
      <c r="K32" s="28">
        <v>101328</v>
      </c>
      <c r="L32" s="30">
        <f t="shared" si="2"/>
        <v>96261.6</v>
      </c>
      <c r="M32" s="29">
        <f t="shared" si="4"/>
        <v>91195.199999999997</v>
      </c>
    </row>
    <row r="33" spans="1:13" thickBot="1" x14ac:dyDescent="0.3">
      <c r="A33" s="4" t="s">
        <v>62</v>
      </c>
      <c r="B33" s="5" t="s">
        <v>63</v>
      </c>
      <c r="C33" s="6">
        <v>0.35416666666666669</v>
      </c>
      <c r="D33" s="8">
        <v>0.59513888888888888</v>
      </c>
      <c r="E33" s="7">
        <f t="shared" si="0"/>
        <v>0.2409722222222222</v>
      </c>
      <c r="F33" s="7">
        <f t="shared" si="1"/>
        <v>0.39675925925925926</v>
      </c>
      <c r="G33" s="21">
        <v>5</v>
      </c>
      <c r="H33" s="17" t="s">
        <v>237</v>
      </c>
      <c r="I33" s="17">
        <v>102</v>
      </c>
      <c r="J33" s="27">
        <f t="shared" si="5"/>
        <v>510</v>
      </c>
      <c r="K33" s="28">
        <v>117572</v>
      </c>
      <c r="L33" s="30">
        <f t="shared" si="2"/>
        <v>111693.4</v>
      </c>
      <c r="M33" s="29">
        <f t="shared" si="4"/>
        <v>105814.8</v>
      </c>
    </row>
    <row r="34" spans="1:13" thickBot="1" x14ac:dyDescent="0.3">
      <c r="A34" s="4" t="s">
        <v>64</v>
      </c>
      <c r="B34" s="5" t="s">
        <v>65</v>
      </c>
      <c r="C34" s="6">
        <v>0.35416666666666669</v>
      </c>
      <c r="D34" s="8">
        <v>0.54722222222222228</v>
      </c>
      <c r="E34" s="7">
        <f t="shared" si="0"/>
        <v>0.19305555555555559</v>
      </c>
      <c r="F34" s="7">
        <f t="shared" si="1"/>
        <v>0.36481481481481487</v>
      </c>
      <c r="G34" s="21">
        <v>2</v>
      </c>
      <c r="H34" s="17" t="s">
        <v>237</v>
      </c>
      <c r="I34" s="17">
        <v>125</v>
      </c>
      <c r="J34" s="27">
        <f t="shared" si="5"/>
        <v>250</v>
      </c>
      <c r="K34" s="28">
        <v>111243</v>
      </c>
      <c r="L34" s="30">
        <f t="shared" si="2"/>
        <v>105680.85</v>
      </c>
      <c r="M34" s="29">
        <f t="shared" si="4"/>
        <v>100118.7</v>
      </c>
    </row>
    <row r="35" spans="1:13" thickBot="1" x14ac:dyDescent="0.3">
      <c r="A35" s="4" t="s">
        <v>66</v>
      </c>
      <c r="B35" s="5" t="s">
        <v>67</v>
      </c>
      <c r="C35" s="6">
        <v>0.35416666666666669</v>
      </c>
      <c r="D35" s="8">
        <v>0.77083333333333337</v>
      </c>
      <c r="E35" s="7">
        <f t="shared" si="0"/>
        <v>0.41666666666666669</v>
      </c>
      <c r="F35" s="7">
        <f t="shared" si="1"/>
        <v>0.51388888888888895</v>
      </c>
      <c r="G35" s="21">
        <v>5</v>
      </c>
      <c r="H35" s="17" t="s">
        <v>235</v>
      </c>
      <c r="I35" s="18" t="s">
        <v>238</v>
      </c>
      <c r="J35" s="26" t="s">
        <v>238</v>
      </c>
      <c r="K35" s="28">
        <v>108960</v>
      </c>
      <c r="L35" s="30">
        <f t="shared" si="2"/>
        <v>103512</v>
      </c>
      <c r="M35" s="29">
        <f t="shared" si="4"/>
        <v>98064</v>
      </c>
    </row>
    <row r="36" spans="1:13" thickBot="1" x14ac:dyDescent="0.3">
      <c r="A36" s="4" t="s">
        <v>68</v>
      </c>
      <c r="B36" s="5" t="s">
        <v>69</v>
      </c>
      <c r="C36" s="6">
        <v>0.33680555555555558</v>
      </c>
      <c r="D36" s="8">
        <v>0.6118055555555556</v>
      </c>
      <c r="E36" s="7">
        <f t="shared" si="0"/>
        <v>0.27500000000000002</v>
      </c>
      <c r="F36" s="7">
        <f t="shared" si="1"/>
        <v>0.40787037037037038</v>
      </c>
      <c r="G36" s="21">
        <v>3</v>
      </c>
      <c r="H36" s="17" t="s">
        <v>233</v>
      </c>
      <c r="I36" s="17">
        <v>86</v>
      </c>
      <c r="J36" s="27">
        <f t="shared" si="5"/>
        <v>258</v>
      </c>
      <c r="K36" s="28">
        <v>115185</v>
      </c>
      <c r="L36" s="30">
        <f t="shared" si="2"/>
        <v>109425.75</v>
      </c>
      <c r="M36" s="29">
        <f t="shared" si="4"/>
        <v>103666.5</v>
      </c>
    </row>
    <row r="37" spans="1:13" thickBot="1" x14ac:dyDescent="0.3">
      <c r="A37" s="4" t="s">
        <v>70</v>
      </c>
      <c r="B37" s="5" t="s">
        <v>71</v>
      </c>
      <c r="C37" s="6">
        <v>0.34375</v>
      </c>
      <c r="D37" s="8">
        <v>0.73333333333333328</v>
      </c>
      <c r="E37" s="7">
        <f t="shared" si="0"/>
        <v>0.38958333333333328</v>
      </c>
      <c r="F37" s="7">
        <f t="shared" si="1"/>
        <v>0.48888888888888893</v>
      </c>
      <c r="G37" s="21">
        <v>4</v>
      </c>
      <c r="H37" s="17" t="s">
        <v>233</v>
      </c>
      <c r="I37" s="17">
        <v>132</v>
      </c>
      <c r="J37" s="27">
        <f t="shared" si="5"/>
        <v>528</v>
      </c>
      <c r="K37" s="28">
        <v>100295</v>
      </c>
      <c r="L37" s="30">
        <f t="shared" si="2"/>
        <v>95280.25</v>
      </c>
      <c r="M37" s="29">
        <f t="shared" si="4"/>
        <v>90265.5</v>
      </c>
    </row>
    <row r="38" spans="1:13" thickBot="1" x14ac:dyDescent="0.3">
      <c r="A38" s="4" t="s">
        <v>72</v>
      </c>
      <c r="B38" s="5" t="s">
        <v>73</v>
      </c>
      <c r="C38" s="6">
        <v>0.33680555555555558</v>
      </c>
      <c r="D38" s="8">
        <v>0.64166666666666672</v>
      </c>
      <c r="E38" s="7">
        <f t="shared" si="0"/>
        <v>0.30486111111111114</v>
      </c>
      <c r="F38" s="7">
        <f t="shared" si="1"/>
        <v>0.42777777777777781</v>
      </c>
      <c r="G38" s="21">
        <v>2</v>
      </c>
      <c r="H38" s="17" t="s">
        <v>234</v>
      </c>
      <c r="I38" s="18" t="s">
        <v>238</v>
      </c>
      <c r="J38" s="26" t="s">
        <v>238</v>
      </c>
      <c r="K38" s="28">
        <v>110934</v>
      </c>
      <c r="L38" s="30">
        <f t="shared" si="2"/>
        <v>105387.3</v>
      </c>
      <c r="M38" s="29">
        <f t="shared" si="4"/>
        <v>99840.6</v>
      </c>
    </row>
    <row r="39" spans="1:13" thickBot="1" x14ac:dyDescent="0.3">
      <c r="A39" s="4" t="s">
        <v>74</v>
      </c>
      <c r="B39" s="5" t="s">
        <v>75</v>
      </c>
      <c r="C39" s="6">
        <v>0.35416666666666669</v>
      </c>
      <c r="D39" s="8">
        <v>0.57777777777777772</v>
      </c>
      <c r="E39" s="7">
        <f t="shared" si="0"/>
        <v>0.22361111111111104</v>
      </c>
      <c r="F39" s="7">
        <f t="shared" si="1"/>
        <v>0.38518518518518513</v>
      </c>
      <c r="G39" s="21">
        <v>5</v>
      </c>
      <c r="H39" s="17" t="s">
        <v>234</v>
      </c>
      <c r="I39" s="18" t="s">
        <v>238</v>
      </c>
      <c r="J39" s="26" t="s">
        <v>238</v>
      </c>
      <c r="K39" s="28">
        <v>119765</v>
      </c>
      <c r="L39" s="30">
        <f t="shared" si="2"/>
        <v>113776.75</v>
      </c>
      <c r="M39" s="29">
        <f t="shared" si="4"/>
        <v>107788.5</v>
      </c>
    </row>
    <row r="40" spans="1:13" thickBot="1" x14ac:dyDescent="0.3">
      <c r="A40" s="4" t="s">
        <v>76</v>
      </c>
      <c r="B40" s="5" t="s">
        <v>77</v>
      </c>
      <c r="C40" s="6">
        <v>0.34375</v>
      </c>
      <c r="D40" s="8">
        <v>0.52361111111111114</v>
      </c>
      <c r="E40" s="7">
        <f t="shared" si="0"/>
        <v>0.17986111111111114</v>
      </c>
      <c r="F40" s="7">
        <f t="shared" si="1"/>
        <v>0.34907407407407409</v>
      </c>
      <c r="G40" s="21">
        <v>3</v>
      </c>
      <c r="H40" s="17" t="s">
        <v>232</v>
      </c>
      <c r="I40" s="18" t="s">
        <v>238</v>
      </c>
      <c r="J40" s="26" t="s">
        <v>238</v>
      </c>
      <c r="K40" s="28">
        <v>102849</v>
      </c>
      <c r="L40" s="30">
        <f t="shared" si="2"/>
        <v>97706.55</v>
      </c>
      <c r="M40" s="29">
        <f t="shared" si="4"/>
        <v>92564.1</v>
      </c>
    </row>
    <row r="41" spans="1:13" thickBot="1" x14ac:dyDescent="0.3">
      <c r="A41" s="4" t="s">
        <v>78</v>
      </c>
      <c r="B41" s="5" t="s">
        <v>79</v>
      </c>
      <c r="C41" s="6">
        <v>0.33680555555555558</v>
      </c>
      <c r="D41" s="8">
        <v>0.48680555555555549</v>
      </c>
      <c r="E41" s="7">
        <f t="shared" si="0"/>
        <v>0.14999999999999991</v>
      </c>
      <c r="F41" s="7">
        <f t="shared" si="1"/>
        <v>0.32453703703703701</v>
      </c>
      <c r="G41" s="21">
        <v>4</v>
      </c>
      <c r="H41" s="17" t="s">
        <v>234</v>
      </c>
      <c r="I41" s="18" t="s">
        <v>238</v>
      </c>
      <c r="J41" s="26" t="s">
        <v>238</v>
      </c>
      <c r="K41" s="28">
        <v>116372</v>
      </c>
      <c r="L41" s="30">
        <f t="shared" si="2"/>
        <v>110553.4</v>
      </c>
      <c r="M41" s="29">
        <f t="shared" si="4"/>
        <v>104734.8</v>
      </c>
    </row>
    <row r="42" spans="1:13" thickBot="1" x14ac:dyDescent="0.3">
      <c r="A42" s="4" t="s">
        <v>80</v>
      </c>
      <c r="B42" s="5" t="s">
        <v>81</v>
      </c>
      <c r="C42" s="6">
        <v>0.33680555555555558</v>
      </c>
      <c r="D42" s="8">
        <v>0.59236111111111112</v>
      </c>
      <c r="E42" s="7">
        <f t="shared" si="0"/>
        <v>0.25555555555555554</v>
      </c>
      <c r="F42" s="7">
        <f t="shared" si="1"/>
        <v>0.39490740740740743</v>
      </c>
      <c r="G42" s="21">
        <v>2</v>
      </c>
      <c r="H42" s="17" t="s">
        <v>236</v>
      </c>
      <c r="I42" s="17">
        <v>71</v>
      </c>
      <c r="J42" s="27">
        <f t="shared" si="5"/>
        <v>142</v>
      </c>
      <c r="K42" s="28">
        <v>109702</v>
      </c>
      <c r="L42" s="30">
        <f t="shared" si="2"/>
        <v>104216.9</v>
      </c>
      <c r="M42" s="29">
        <f t="shared" si="4"/>
        <v>98731.8</v>
      </c>
    </row>
    <row r="43" spans="1:13" thickBot="1" x14ac:dyDescent="0.3">
      <c r="A43" s="4" t="s">
        <v>82</v>
      </c>
      <c r="B43" s="5" t="s">
        <v>83</v>
      </c>
      <c r="C43" s="6">
        <v>0.33333333333333331</v>
      </c>
      <c r="D43" s="8">
        <v>0.71944444444444444</v>
      </c>
      <c r="E43" s="7">
        <f t="shared" si="0"/>
        <v>0.38611111111111113</v>
      </c>
      <c r="F43" s="7">
        <f t="shared" si="1"/>
        <v>0.47962962962962963</v>
      </c>
      <c r="G43" s="21">
        <v>2</v>
      </c>
      <c r="H43" s="17" t="s">
        <v>232</v>
      </c>
      <c r="I43" s="18" t="s">
        <v>238</v>
      </c>
      <c r="J43" s="26" t="s">
        <v>238</v>
      </c>
      <c r="K43" s="28">
        <v>113578</v>
      </c>
      <c r="L43" s="30">
        <f t="shared" si="2"/>
        <v>107899.1</v>
      </c>
      <c r="M43" s="29">
        <f t="shared" ref="M43:M70" si="6">K43-10%*K43</f>
        <v>102220.2</v>
      </c>
    </row>
    <row r="44" spans="1:13" thickBot="1" x14ac:dyDescent="0.3">
      <c r="A44" s="4" t="s">
        <v>84</v>
      </c>
      <c r="B44" s="5" t="s">
        <v>85</v>
      </c>
      <c r="C44" s="6">
        <v>0.35416666666666669</v>
      </c>
      <c r="D44" s="8">
        <v>0.7270833333333333</v>
      </c>
      <c r="E44" s="7">
        <f t="shared" si="0"/>
        <v>0.37291666666666662</v>
      </c>
      <c r="F44" s="7">
        <f t="shared" si="1"/>
        <v>0.48472222222222222</v>
      </c>
      <c r="G44" s="21">
        <v>5</v>
      </c>
      <c r="H44" s="17" t="s">
        <v>236</v>
      </c>
      <c r="I44" s="17">
        <v>171</v>
      </c>
      <c r="J44" s="27">
        <f t="shared" si="5"/>
        <v>855</v>
      </c>
      <c r="K44" s="28">
        <v>118689</v>
      </c>
      <c r="L44" s="30">
        <f t="shared" si="2"/>
        <v>112754.55</v>
      </c>
      <c r="M44" s="29">
        <f t="shared" si="6"/>
        <v>106820.1</v>
      </c>
    </row>
    <row r="45" spans="1:13" thickBot="1" x14ac:dyDescent="0.3">
      <c r="A45" s="4" t="s">
        <v>86</v>
      </c>
      <c r="B45" s="5" t="s">
        <v>87</v>
      </c>
      <c r="C45" s="6">
        <v>0.33333333333333331</v>
      </c>
      <c r="D45" s="8">
        <v>0.5805555555555556</v>
      </c>
      <c r="E45" s="7">
        <f t="shared" si="0"/>
        <v>0.24722222222222229</v>
      </c>
      <c r="F45" s="7">
        <f t="shared" si="1"/>
        <v>0.38703703703703707</v>
      </c>
      <c r="G45" s="21">
        <v>4</v>
      </c>
      <c r="H45" s="17" t="s">
        <v>233</v>
      </c>
      <c r="I45" s="17">
        <v>196</v>
      </c>
      <c r="J45" s="27">
        <f t="shared" si="5"/>
        <v>784</v>
      </c>
      <c r="K45" s="28">
        <v>107008</v>
      </c>
      <c r="L45" s="30">
        <f t="shared" si="2"/>
        <v>101657.60000000001</v>
      </c>
      <c r="M45" s="29">
        <f t="shared" si="6"/>
        <v>96307.199999999997</v>
      </c>
    </row>
    <row r="46" spans="1:13" thickBot="1" x14ac:dyDescent="0.3">
      <c r="A46" s="4" t="s">
        <v>88</v>
      </c>
      <c r="B46" s="5" t="s">
        <v>89</v>
      </c>
      <c r="C46" s="6">
        <v>0.34375</v>
      </c>
      <c r="D46" s="8">
        <v>0.55972222222222223</v>
      </c>
      <c r="E46" s="7">
        <f t="shared" si="0"/>
        <v>0.21597222222222223</v>
      </c>
      <c r="F46" s="7">
        <f t="shared" si="1"/>
        <v>0.37314814814814817</v>
      </c>
      <c r="G46" s="21">
        <v>3</v>
      </c>
      <c r="H46" s="17" t="s">
        <v>236</v>
      </c>
      <c r="I46" s="17">
        <v>89</v>
      </c>
      <c r="J46" s="27">
        <f t="shared" si="5"/>
        <v>267</v>
      </c>
      <c r="K46" s="28">
        <v>104320</v>
      </c>
      <c r="L46" s="30">
        <f t="shared" si="2"/>
        <v>99104</v>
      </c>
      <c r="M46" s="29">
        <f t="shared" si="6"/>
        <v>93888</v>
      </c>
    </row>
    <row r="47" spans="1:13" thickBot="1" x14ac:dyDescent="0.3">
      <c r="A47" s="4" t="s">
        <v>90</v>
      </c>
      <c r="B47" s="5" t="s">
        <v>91</v>
      </c>
      <c r="C47" s="6">
        <v>0.33333333333333331</v>
      </c>
      <c r="D47" s="8">
        <v>0.7104166666666667</v>
      </c>
      <c r="E47" s="7">
        <f t="shared" si="0"/>
        <v>0.37708333333333338</v>
      </c>
      <c r="F47" s="7">
        <f t="shared" si="1"/>
        <v>0.47361111111111115</v>
      </c>
      <c r="G47" s="21">
        <v>2</v>
      </c>
      <c r="H47" s="17" t="s">
        <v>234</v>
      </c>
      <c r="I47" s="18" t="s">
        <v>238</v>
      </c>
      <c r="J47" s="26" t="s">
        <v>238</v>
      </c>
      <c r="K47" s="28">
        <v>119652</v>
      </c>
      <c r="L47" s="30">
        <f t="shared" si="2"/>
        <v>113669.4</v>
      </c>
      <c r="M47" s="29">
        <f t="shared" si="6"/>
        <v>107686.8</v>
      </c>
    </row>
    <row r="48" spans="1:13" thickBot="1" x14ac:dyDescent="0.3">
      <c r="A48" s="4" t="s">
        <v>92</v>
      </c>
      <c r="B48" s="5" t="s">
        <v>93</v>
      </c>
      <c r="C48" s="6">
        <v>0.34375</v>
      </c>
      <c r="D48" s="8">
        <v>0.7680555555555556</v>
      </c>
      <c r="E48" s="7">
        <f t="shared" si="0"/>
        <v>0.4243055555555556</v>
      </c>
      <c r="F48" s="7">
        <f t="shared" si="1"/>
        <v>0.51203703703703718</v>
      </c>
      <c r="G48" s="21">
        <v>5</v>
      </c>
      <c r="H48" s="17" t="s">
        <v>234</v>
      </c>
      <c r="I48" s="18" t="s">
        <v>238</v>
      </c>
      <c r="J48" s="26" t="s">
        <v>238</v>
      </c>
      <c r="K48" s="28">
        <v>101830</v>
      </c>
      <c r="L48" s="30">
        <f t="shared" si="2"/>
        <v>96738.5</v>
      </c>
      <c r="M48" s="29">
        <f t="shared" si="6"/>
        <v>91647</v>
      </c>
    </row>
    <row r="49" spans="1:13" thickBot="1" x14ac:dyDescent="0.3">
      <c r="A49" s="4" t="s">
        <v>94</v>
      </c>
      <c r="B49" s="5" t="s">
        <v>95</v>
      </c>
      <c r="C49" s="6">
        <v>0.33333333333333331</v>
      </c>
      <c r="D49" s="8">
        <v>0.5</v>
      </c>
      <c r="E49" s="7">
        <f t="shared" si="0"/>
        <v>0.16666666666666669</v>
      </c>
      <c r="F49" s="7">
        <f t="shared" si="1"/>
        <v>0.33333333333333331</v>
      </c>
      <c r="G49" s="21">
        <v>2</v>
      </c>
      <c r="H49" s="17" t="s">
        <v>236</v>
      </c>
      <c r="I49" s="17">
        <v>142</v>
      </c>
      <c r="J49" s="27">
        <f t="shared" si="5"/>
        <v>284</v>
      </c>
      <c r="K49" s="28">
        <v>116115</v>
      </c>
      <c r="L49" s="30">
        <f t="shared" si="2"/>
        <v>110309.25</v>
      </c>
      <c r="M49" s="29">
        <f t="shared" si="6"/>
        <v>104503.5</v>
      </c>
    </row>
    <row r="50" spans="1:13" thickBot="1" x14ac:dyDescent="0.3">
      <c r="A50" s="4" t="s">
        <v>96</v>
      </c>
      <c r="B50" s="5" t="s">
        <v>97</v>
      </c>
      <c r="C50" s="6">
        <v>0.35416666666666669</v>
      </c>
      <c r="D50" s="8">
        <v>0.80277777777777781</v>
      </c>
      <c r="E50" s="7">
        <f t="shared" si="0"/>
        <v>0.44861111111111113</v>
      </c>
      <c r="F50" s="7">
        <f t="shared" si="1"/>
        <v>0.53518518518518521</v>
      </c>
      <c r="G50" s="21">
        <v>4</v>
      </c>
      <c r="H50" s="17" t="s">
        <v>236</v>
      </c>
      <c r="I50" s="17">
        <v>148</v>
      </c>
      <c r="J50" s="27">
        <f t="shared" si="5"/>
        <v>592</v>
      </c>
      <c r="K50" s="28">
        <v>108774</v>
      </c>
      <c r="L50" s="30">
        <f t="shared" si="2"/>
        <v>103335.3</v>
      </c>
      <c r="M50" s="29">
        <f t="shared" si="6"/>
        <v>97896.6</v>
      </c>
    </row>
    <row r="51" spans="1:13" thickBot="1" x14ac:dyDescent="0.3">
      <c r="A51" s="4" t="s">
        <v>98</v>
      </c>
      <c r="B51" s="5" t="s">
        <v>99</v>
      </c>
      <c r="C51" s="6">
        <v>0.33680555555555558</v>
      </c>
      <c r="D51" s="8">
        <v>0.72083333333333333</v>
      </c>
      <c r="E51" s="7">
        <f t="shared" si="0"/>
        <v>0.38402777777777775</v>
      </c>
      <c r="F51" s="7">
        <f t="shared" si="1"/>
        <v>0.48055555555555562</v>
      </c>
      <c r="G51" s="21">
        <v>5</v>
      </c>
      <c r="H51" s="17" t="s">
        <v>232</v>
      </c>
      <c r="I51" s="18" t="s">
        <v>238</v>
      </c>
      <c r="J51" s="26" t="s">
        <v>238</v>
      </c>
      <c r="K51" s="28">
        <v>112025</v>
      </c>
      <c r="L51" s="30">
        <f t="shared" si="2"/>
        <v>106423.75</v>
      </c>
      <c r="M51" s="29">
        <f t="shared" si="6"/>
        <v>100822.5</v>
      </c>
    </row>
    <row r="52" spans="1:13" thickBot="1" x14ac:dyDescent="0.3">
      <c r="A52" s="4" t="s">
        <v>100</v>
      </c>
      <c r="B52" s="5" t="s">
        <v>101</v>
      </c>
      <c r="C52" s="6">
        <v>0.33333333333333331</v>
      </c>
      <c r="D52" s="8">
        <v>0.67013888888888884</v>
      </c>
      <c r="E52" s="7">
        <f t="shared" si="0"/>
        <v>0.33680555555555552</v>
      </c>
      <c r="F52" s="7">
        <f t="shared" si="1"/>
        <v>0.44675925925925924</v>
      </c>
      <c r="G52" s="21">
        <v>3</v>
      </c>
      <c r="H52" s="17" t="s">
        <v>233</v>
      </c>
      <c r="I52" s="17">
        <v>153</v>
      </c>
      <c r="J52" s="27">
        <f t="shared" si="5"/>
        <v>459</v>
      </c>
      <c r="K52" s="28">
        <v>118994</v>
      </c>
      <c r="L52" s="30">
        <f t="shared" si="2"/>
        <v>113044.3</v>
      </c>
      <c r="M52" s="29">
        <f t="shared" si="6"/>
        <v>107094.6</v>
      </c>
    </row>
    <row r="53" spans="1:13" thickBot="1" x14ac:dyDescent="0.3">
      <c r="A53" s="4" t="s">
        <v>102</v>
      </c>
      <c r="B53" s="5" t="s">
        <v>103</v>
      </c>
      <c r="C53" s="6">
        <v>0.34375</v>
      </c>
      <c r="D53" s="8">
        <v>0.74791666666666667</v>
      </c>
      <c r="E53" s="7">
        <f t="shared" si="0"/>
        <v>0.40416666666666667</v>
      </c>
      <c r="F53" s="7">
        <f t="shared" si="1"/>
        <v>0.49861111111111117</v>
      </c>
      <c r="G53" s="21">
        <v>2</v>
      </c>
      <c r="H53" s="17" t="s">
        <v>235</v>
      </c>
      <c r="I53" s="18" t="s">
        <v>238</v>
      </c>
      <c r="J53" s="26" t="s">
        <v>238</v>
      </c>
      <c r="K53" s="28">
        <v>103472</v>
      </c>
      <c r="L53" s="30">
        <f t="shared" si="2"/>
        <v>98298.4</v>
      </c>
      <c r="M53" s="29">
        <f t="shared" si="6"/>
        <v>93124.800000000003</v>
      </c>
    </row>
    <row r="54" spans="1:13" thickBot="1" x14ac:dyDescent="0.3">
      <c r="A54" s="4" t="s">
        <v>104</v>
      </c>
      <c r="B54" s="5" t="s">
        <v>105</v>
      </c>
      <c r="C54" s="6">
        <v>0.34375</v>
      </c>
      <c r="D54" s="8">
        <v>0.57708333333333328</v>
      </c>
      <c r="E54" s="7">
        <f t="shared" si="0"/>
        <v>0.23333333333333328</v>
      </c>
      <c r="F54" s="7">
        <f t="shared" si="1"/>
        <v>0.38472222222222219</v>
      </c>
      <c r="G54" s="21">
        <v>4</v>
      </c>
      <c r="H54" s="17" t="s">
        <v>234</v>
      </c>
      <c r="I54" s="18" t="s">
        <v>238</v>
      </c>
      <c r="J54" s="26" t="s">
        <v>238</v>
      </c>
      <c r="K54" s="28">
        <v>115007</v>
      </c>
      <c r="L54" s="30">
        <f t="shared" si="2"/>
        <v>109256.65</v>
      </c>
      <c r="M54" s="29">
        <f t="shared" si="6"/>
        <v>103506.3</v>
      </c>
    </row>
    <row r="55" spans="1:13" thickBot="1" x14ac:dyDescent="0.3">
      <c r="A55" s="4" t="s">
        <v>106</v>
      </c>
      <c r="B55" s="5" t="s">
        <v>107</v>
      </c>
      <c r="C55" s="6">
        <v>0.33680555555555558</v>
      </c>
      <c r="D55" s="8">
        <v>0.73888888888888893</v>
      </c>
      <c r="E55" s="7">
        <f t="shared" si="0"/>
        <v>0.40208333333333335</v>
      </c>
      <c r="F55" s="7">
        <f t="shared" si="1"/>
        <v>0.49259259259259264</v>
      </c>
      <c r="G55" s="21">
        <v>2</v>
      </c>
      <c r="H55" s="17" t="s">
        <v>237</v>
      </c>
      <c r="I55" s="17">
        <v>137</v>
      </c>
      <c r="J55" s="27">
        <f t="shared" si="5"/>
        <v>274</v>
      </c>
      <c r="K55" s="28">
        <v>105394</v>
      </c>
      <c r="L55" s="30">
        <f t="shared" si="2"/>
        <v>100124.3</v>
      </c>
      <c r="M55" s="29">
        <f t="shared" si="6"/>
        <v>94854.6</v>
      </c>
    </row>
    <row r="56" spans="1:13" thickBot="1" x14ac:dyDescent="0.3">
      <c r="A56" s="4" t="s">
        <v>108</v>
      </c>
      <c r="B56" s="5" t="s">
        <v>109</v>
      </c>
      <c r="C56" s="6">
        <v>0.34375</v>
      </c>
      <c r="D56" s="8">
        <v>0.81527777777777777</v>
      </c>
      <c r="E56" s="7">
        <f t="shared" si="0"/>
        <v>0.47152777777777777</v>
      </c>
      <c r="F56" s="7">
        <f t="shared" si="1"/>
        <v>0.54351851851851851</v>
      </c>
      <c r="G56" s="21">
        <v>5</v>
      </c>
      <c r="H56" s="17" t="s">
        <v>235</v>
      </c>
      <c r="I56" s="18" t="s">
        <v>238</v>
      </c>
      <c r="J56" s="26" t="s">
        <v>238</v>
      </c>
      <c r="K56" s="28">
        <v>113765</v>
      </c>
      <c r="L56" s="30">
        <f t="shared" si="2"/>
        <v>108076.75</v>
      </c>
      <c r="M56" s="29">
        <f t="shared" si="6"/>
        <v>102388.5</v>
      </c>
    </row>
    <row r="57" spans="1:13" thickBot="1" x14ac:dyDescent="0.3">
      <c r="A57" s="4" t="s">
        <v>110</v>
      </c>
      <c r="B57" s="5" t="s">
        <v>111</v>
      </c>
      <c r="C57" s="6">
        <v>0.34375</v>
      </c>
      <c r="D57" s="8">
        <v>0.56388888888888888</v>
      </c>
      <c r="E57" s="7">
        <f t="shared" si="0"/>
        <v>0.22013888888888888</v>
      </c>
      <c r="F57" s="7">
        <f t="shared" si="1"/>
        <v>0.37592592592592594</v>
      </c>
      <c r="G57" s="21">
        <v>4</v>
      </c>
      <c r="H57" s="17" t="s">
        <v>234</v>
      </c>
      <c r="I57" s="18" t="s">
        <v>238</v>
      </c>
      <c r="J57" s="26" t="s">
        <v>238</v>
      </c>
      <c r="K57" s="28">
        <v>110263</v>
      </c>
      <c r="L57" s="30">
        <f t="shared" si="2"/>
        <v>104749.85</v>
      </c>
      <c r="M57" s="29">
        <f t="shared" si="6"/>
        <v>99236.7</v>
      </c>
    </row>
    <row r="58" spans="1:13" thickBot="1" x14ac:dyDescent="0.3">
      <c r="A58" s="4" t="s">
        <v>112</v>
      </c>
      <c r="B58" s="5" t="s">
        <v>113</v>
      </c>
      <c r="C58" s="6">
        <v>0.35416666666666669</v>
      </c>
      <c r="D58" s="8">
        <v>0.69861111111111107</v>
      </c>
      <c r="E58" s="7">
        <f t="shared" si="0"/>
        <v>0.34444444444444439</v>
      </c>
      <c r="F58" s="7">
        <f t="shared" si="1"/>
        <v>0.46574074074074073</v>
      </c>
      <c r="G58" s="21">
        <v>3</v>
      </c>
      <c r="H58" s="17" t="s">
        <v>233</v>
      </c>
      <c r="I58" s="17">
        <v>157</v>
      </c>
      <c r="J58" s="27">
        <f t="shared" si="5"/>
        <v>471</v>
      </c>
      <c r="K58" s="28">
        <v>114209</v>
      </c>
      <c r="L58" s="30">
        <f t="shared" si="2"/>
        <v>108498.55</v>
      </c>
      <c r="M58" s="29">
        <f t="shared" si="6"/>
        <v>102788.1</v>
      </c>
    </row>
    <row r="59" spans="1:13" thickBot="1" x14ac:dyDescent="0.3">
      <c r="A59" s="4" t="s">
        <v>114</v>
      </c>
      <c r="B59" s="5" t="s">
        <v>115</v>
      </c>
      <c r="C59" s="6">
        <v>0.35416666666666669</v>
      </c>
      <c r="D59" s="8">
        <v>0.54513888888888884</v>
      </c>
      <c r="E59" s="7">
        <f t="shared" si="0"/>
        <v>0.19097222222222215</v>
      </c>
      <c r="F59" s="7">
        <f t="shared" si="1"/>
        <v>0.36342592592592587</v>
      </c>
      <c r="G59" s="21">
        <v>3</v>
      </c>
      <c r="H59" s="17" t="s">
        <v>237</v>
      </c>
      <c r="I59" s="17">
        <v>65</v>
      </c>
      <c r="J59" s="27">
        <f t="shared" si="5"/>
        <v>195</v>
      </c>
      <c r="K59" s="28">
        <v>101134</v>
      </c>
      <c r="L59" s="30">
        <f t="shared" si="2"/>
        <v>96077.3</v>
      </c>
      <c r="M59" s="29">
        <f t="shared" si="6"/>
        <v>91020.6</v>
      </c>
    </row>
    <row r="60" spans="1:13" thickBot="1" x14ac:dyDescent="0.3">
      <c r="A60" s="4" t="s">
        <v>116</v>
      </c>
      <c r="B60" s="5" t="s">
        <v>117</v>
      </c>
      <c r="C60" s="6">
        <v>0.35416666666666669</v>
      </c>
      <c r="D60" s="8">
        <v>0.58888888888888891</v>
      </c>
      <c r="E60" s="7">
        <f t="shared" si="0"/>
        <v>0.23472222222222222</v>
      </c>
      <c r="F60" s="7">
        <f t="shared" si="1"/>
        <v>0.3925925925925926</v>
      </c>
      <c r="G60" s="21">
        <v>5</v>
      </c>
      <c r="H60" s="17" t="s">
        <v>232</v>
      </c>
      <c r="I60" s="18" t="s">
        <v>238</v>
      </c>
      <c r="J60" s="26" t="s">
        <v>238</v>
      </c>
      <c r="K60" s="28">
        <v>116957</v>
      </c>
      <c r="L60" s="30">
        <f t="shared" si="2"/>
        <v>111109.15</v>
      </c>
      <c r="M60" s="29">
        <f t="shared" si="6"/>
        <v>105261.3</v>
      </c>
    </row>
    <row r="61" spans="1:13" thickBot="1" x14ac:dyDescent="0.3">
      <c r="A61" s="4" t="s">
        <v>118</v>
      </c>
      <c r="B61" s="5" t="s">
        <v>119</v>
      </c>
      <c r="C61" s="6">
        <v>0.33333333333333331</v>
      </c>
      <c r="D61" s="8">
        <v>0.56041666666666667</v>
      </c>
      <c r="E61" s="7">
        <f t="shared" si="0"/>
        <v>0.22708333333333336</v>
      </c>
      <c r="F61" s="7">
        <f t="shared" si="1"/>
        <v>0.37361111111111112</v>
      </c>
      <c r="G61" s="21">
        <v>2</v>
      </c>
      <c r="H61" s="17" t="s">
        <v>234</v>
      </c>
      <c r="I61" s="18" t="s">
        <v>238</v>
      </c>
      <c r="J61" s="26" t="s">
        <v>238</v>
      </c>
      <c r="K61" s="28">
        <v>106924</v>
      </c>
      <c r="L61" s="30">
        <f t="shared" si="2"/>
        <v>101577.8</v>
      </c>
      <c r="M61" s="29">
        <f t="shared" si="6"/>
        <v>96231.6</v>
      </c>
    </row>
    <row r="62" spans="1:13" thickBot="1" x14ac:dyDescent="0.3">
      <c r="A62" s="4" t="s">
        <v>120</v>
      </c>
      <c r="B62" s="5" t="s">
        <v>121</v>
      </c>
      <c r="C62" s="6">
        <v>0.33333333333333331</v>
      </c>
      <c r="D62" s="8">
        <v>0.80069444444444449</v>
      </c>
      <c r="E62" s="7">
        <f t="shared" si="0"/>
        <v>0.46736111111111117</v>
      </c>
      <c r="F62" s="7">
        <f t="shared" si="1"/>
        <v>0.53379629629629632</v>
      </c>
      <c r="G62" s="21">
        <v>4</v>
      </c>
      <c r="H62" s="17" t="s">
        <v>237</v>
      </c>
      <c r="I62" s="17">
        <v>89</v>
      </c>
      <c r="J62" s="27">
        <f t="shared" si="5"/>
        <v>356</v>
      </c>
      <c r="K62" s="28">
        <v>113092</v>
      </c>
      <c r="L62" s="30">
        <f t="shared" si="2"/>
        <v>107437.4</v>
      </c>
      <c r="M62" s="29">
        <f t="shared" si="6"/>
        <v>101782.8</v>
      </c>
    </row>
    <row r="63" spans="1:13" thickBot="1" x14ac:dyDescent="0.3">
      <c r="A63" s="4" t="s">
        <v>122</v>
      </c>
      <c r="B63" s="5" t="s">
        <v>123</v>
      </c>
      <c r="C63" s="6">
        <v>0.33680555555555558</v>
      </c>
      <c r="D63" s="8">
        <v>0.65138888888888891</v>
      </c>
      <c r="E63" s="7">
        <f t="shared" si="0"/>
        <v>0.31458333333333333</v>
      </c>
      <c r="F63" s="7">
        <f t="shared" si="1"/>
        <v>0.43425925925925929</v>
      </c>
      <c r="G63" s="21">
        <v>4</v>
      </c>
      <c r="H63" s="17" t="s">
        <v>233</v>
      </c>
      <c r="I63" s="17">
        <v>90</v>
      </c>
      <c r="J63" s="27">
        <f t="shared" si="5"/>
        <v>360</v>
      </c>
      <c r="K63" s="28">
        <v>119263</v>
      </c>
      <c r="L63" s="30">
        <f t="shared" si="2"/>
        <v>113299.85</v>
      </c>
      <c r="M63" s="29">
        <f t="shared" si="6"/>
        <v>107336.7</v>
      </c>
    </row>
    <row r="64" spans="1:13" thickBot="1" x14ac:dyDescent="0.3">
      <c r="A64" s="4" t="s">
        <v>124</v>
      </c>
      <c r="B64" s="5" t="s">
        <v>125</v>
      </c>
      <c r="C64" s="6">
        <v>0.33680555555555558</v>
      </c>
      <c r="D64" s="8">
        <v>0.74861111111111112</v>
      </c>
      <c r="E64" s="7">
        <f t="shared" si="0"/>
        <v>0.41180555555555554</v>
      </c>
      <c r="F64" s="7">
        <f t="shared" si="1"/>
        <v>0.49907407407407406</v>
      </c>
      <c r="G64" s="21">
        <v>5</v>
      </c>
      <c r="H64" s="17" t="s">
        <v>236</v>
      </c>
      <c r="I64" s="17">
        <v>116</v>
      </c>
      <c r="J64" s="27">
        <f t="shared" si="5"/>
        <v>580</v>
      </c>
      <c r="K64" s="28">
        <v>100439</v>
      </c>
      <c r="L64" s="30">
        <f t="shared" si="2"/>
        <v>95417.05</v>
      </c>
      <c r="M64" s="29">
        <f t="shared" si="6"/>
        <v>90395.1</v>
      </c>
    </row>
    <row r="65" spans="1:13" thickBot="1" x14ac:dyDescent="0.3">
      <c r="A65" s="4" t="s">
        <v>126</v>
      </c>
      <c r="B65" s="5" t="s">
        <v>127</v>
      </c>
      <c r="C65" s="6">
        <v>0.35416666666666669</v>
      </c>
      <c r="D65" s="8">
        <v>0.70208333333333328</v>
      </c>
      <c r="E65" s="7">
        <f t="shared" si="0"/>
        <v>0.3479166666666666</v>
      </c>
      <c r="F65" s="7">
        <f t="shared" si="1"/>
        <v>0.4680555555555555</v>
      </c>
      <c r="G65" s="21">
        <v>3</v>
      </c>
      <c r="H65" s="17" t="s">
        <v>233</v>
      </c>
      <c r="I65" s="17">
        <v>103</v>
      </c>
      <c r="J65" s="27">
        <f t="shared" si="5"/>
        <v>309</v>
      </c>
      <c r="K65" s="28">
        <v>117800</v>
      </c>
      <c r="L65" s="30">
        <f t="shared" si="2"/>
        <v>111910</v>
      </c>
      <c r="M65" s="29">
        <f t="shared" si="6"/>
        <v>106020</v>
      </c>
    </row>
    <row r="66" spans="1:13" thickBot="1" x14ac:dyDescent="0.3">
      <c r="A66" s="4" t="s">
        <v>128</v>
      </c>
      <c r="B66" s="5" t="s">
        <v>129</v>
      </c>
      <c r="C66" s="6">
        <v>0.34375</v>
      </c>
      <c r="D66" s="8">
        <v>0.72569444444444442</v>
      </c>
      <c r="E66" s="7">
        <f t="shared" si="0"/>
        <v>0.38194444444444442</v>
      </c>
      <c r="F66" s="7">
        <f t="shared" si="1"/>
        <v>0.48379629629629628</v>
      </c>
      <c r="G66" s="21">
        <v>2</v>
      </c>
      <c r="H66" s="17" t="s">
        <v>237</v>
      </c>
      <c r="I66" s="17">
        <v>114</v>
      </c>
      <c r="J66" s="27">
        <f t="shared" si="5"/>
        <v>228</v>
      </c>
      <c r="K66" s="28">
        <v>105179</v>
      </c>
      <c r="L66" s="30">
        <f t="shared" si="2"/>
        <v>99920.05</v>
      </c>
      <c r="M66" s="29">
        <f t="shared" si="6"/>
        <v>94661.1</v>
      </c>
    </row>
    <row r="67" spans="1:13" thickBot="1" x14ac:dyDescent="0.3">
      <c r="A67" s="4" t="s">
        <v>130</v>
      </c>
      <c r="B67" s="5" t="s">
        <v>131</v>
      </c>
      <c r="C67" s="6">
        <v>0.34375</v>
      </c>
      <c r="D67" s="8">
        <v>0.70694444444444449</v>
      </c>
      <c r="E67" s="7">
        <f t="shared" si="0"/>
        <v>0.36319444444444449</v>
      </c>
      <c r="F67" s="7">
        <f t="shared" si="1"/>
        <v>0.47129629629629627</v>
      </c>
      <c r="G67" s="21">
        <v>5</v>
      </c>
      <c r="H67" s="17" t="s">
        <v>237</v>
      </c>
      <c r="I67" s="17">
        <v>183</v>
      </c>
      <c r="J67" s="27">
        <f t="shared" si="5"/>
        <v>915</v>
      </c>
      <c r="K67" s="28">
        <v>109880</v>
      </c>
      <c r="L67" s="30">
        <f t="shared" si="2"/>
        <v>104386</v>
      </c>
      <c r="M67" s="29">
        <f t="shared" si="6"/>
        <v>98892</v>
      </c>
    </row>
    <row r="68" spans="1:13" thickBot="1" x14ac:dyDescent="0.3">
      <c r="A68" s="4" t="s">
        <v>132</v>
      </c>
      <c r="B68" s="5" t="s">
        <v>133</v>
      </c>
      <c r="C68" s="6">
        <v>0.35416666666666669</v>
      </c>
      <c r="D68" s="8">
        <v>0.69027777777777777</v>
      </c>
      <c r="E68" s="7">
        <f t="shared" si="0"/>
        <v>0.33611111111111108</v>
      </c>
      <c r="F68" s="7">
        <f t="shared" si="1"/>
        <v>0.4601851851851852</v>
      </c>
      <c r="G68" s="21">
        <v>2</v>
      </c>
      <c r="H68" s="17" t="s">
        <v>232</v>
      </c>
      <c r="I68" s="18" t="s">
        <v>238</v>
      </c>
      <c r="J68" s="26" t="s">
        <v>238</v>
      </c>
      <c r="K68" s="28">
        <v>113426</v>
      </c>
      <c r="L68" s="30">
        <f t="shared" si="2"/>
        <v>107754.7</v>
      </c>
      <c r="M68" s="29">
        <f t="shared" si="6"/>
        <v>102083.4</v>
      </c>
    </row>
    <row r="69" spans="1:13" thickBot="1" x14ac:dyDescent="0.3">
      <c r="A69" s="4" t="s">
        <v>134</v>
      </c>
      <c r="B69" s="5" t="s">
        <v>135</v>
      </c>
      <c r="C69" s="6">
        <v>0.33333333333333331</v>
      </c>
      <c r="D69" s="8">
        <v>0.62222222222222223</v>
      </c>
      <c r="E69" s="7">
        <f t="shared" si="0"/>
        <v>0.28888888888888892</v>
      </c>
      <c r="F69" s="7">
        <f t="shared" si="1"/>
        <v>0.4148148148148148</v>
      </c>
      <c r="G69" s="21">
        <v>3</v>
      </c>
      <c r="H69" s="17" t="s">
        <v>234</v>
      </c>
      <c r="I69" s="18" t="s">
        <v>238</v>
      </c>
      <c r="J69" s="26" t="s">
        <v>238</v>
      </c>
      <c r="K69" s="28">
        <v>102109</v>
      </c>
      <c r="L69" s="30">
        <f t="shared" si="2"/>
        <v>97003.55</v>
      </c>
      <c r="M69" s="29">
        <f t="shared" si="6"/>
        <v>91898.1</v>
      </c>
    </row>
    <row r="70" spans="1:13" thickBot="1" x14ac:dyDescent="0.3">
      <c r="A70" s="4" t="s">
        <v>136</v>
      </c>
      <c r="B70" s="5" t="s">
        <v>137</v>
      </c>
      <c r="C70" s="6">
        <v>0.35416666666666669</v>
      </c>
      <c r="D70" s="8">
        <v>0.79513888888888884</v>
      </c>
      <c r="E70" s="7">
        <f t="shared" si="0"/>
        <v>0.44097222222222215</v>
      </c>
      <c r="F70" s="7">
        <f t="shared" si="1"/>
        <v>0.53009259259259256</v>
      </c>
      <c r="G70" s="21">
        <v>4</v>
      </c>
      <c r="H70" s="17" t="s">
        <v>237</v>
      </c>
      <c r="I70" s="17">
        <v>100</v>
      </c>
      <c r="J70" s="27">
        <f t="shared" si="5"/>
        <v>400</v>
      </c>
      <c r="K70" s="28">
        <v>119309</v>
      </c>
      <c r="L70" s="30">
        <f t="shared" si="2"/>
        <v>113343.55</v>
      </c>
      <c r="M70" s="29">
        <f t="shared" si="6"/>
        <v>107378.1</v>
      </c>
    </row>
    <row r="71" spans="1:13" thickBot="1" x14ac:dyDescent="0.3">
      <c r="A71" s="4" t="s">
        <v>138</v>
      </c>
      <c r="B71" s="5" t="s">
        <v>139</v>
      </c>
      <c r="C71" s="6">
        <v>0.34375</v>
      </c>
      <c r="D71" s="8">
        <v>0.54166666666666663</v>
      </c>
      <c r="E71" s="7">
        <f t="shared" si="0"/>
        <v>0.19791666666666663</v>
      </c>
      <c r="F71" s="7">
        <f t="shared" ref="F71:F116" si="7">AVERAGE(C71:E71)</f>
        <v>0.3611111111111111</v>
      </c>
      <c r="G71" s="21">
        <v>3</v>
      </c>
      <c r="H71" s="17" t="s">
        <v>236</v>
      </c>
      <c r="I71" s="17">
        <v>172</v>
      </c>
      <c r="J71" s="27">
        <f t="shared" si="5"/>
        <v>516</v>
      </c>
      <c r="K71" s="28">
        <v>108117</v>
      </c>
      <c r="L71" s="30">
        <f t="shared" ref="L71:L116" si="8">IF(C71&gt;=8,K71,K71-(K71*$L$118))</f>
        <v>102711.15</v>
      </c>
      <c r="M71" s="29">
        <f t="shared" ref="M71:M116" si="9">K71-10%*K71</f>
        <v>97305.3</v>
      </c>
    </row>
    <row r="72" spans="1:13" thickBot="1" x14ac:dyDescent="0.3">
      <c r="A72" s="4" t="s">
        <v>140</v>
      </c>
      <c r="B72" s="5" t="s">
        <v>141</v>
      </c>
      <c r="C72" s="6">
        <v>0.33333333333333331</v>
      </c>
      <c r="D72" s="8">
        <v>0.62569444444444444</v>
      </c>
      <c r="E72" s="7">
        <f t="shared" si="0"/>
        <v>0.29236111111111113</v>
      </c>
      <c r="F72" s="7">
        <f t="shared" si="7"/>
        <v>0.41712962962962963</v>
      </c>
      <c r="G72" s="21">
        <v>5</v>
      </c>
      <c r="H72" s="17" t="s">
        <v>234</v>
      </c>
      <c r="I72" s="18" t="s">
        <v>238</v>
      </c>
      <c r="J72" s="26" t="s">
        <v>238</v>
      </c>
      <c r="K72" s="28">
        <v>114692</v>
      </c>
      <c r="L72" s="30">
        <f t="shared" si="8"/>
        <v>108957.4</v>
      </c>
      <c r="M72" s="29">
        <f t="shared" si="9"/>
        <v>103222.8</v>
      </c>
    </row>
    <row r="73" spans="1:13" thickBot="1" x14ac:dyDescent="0.3">
      <c r="A73" s="4" t="s">
        <v>142</v>
      </c>
      <c r="B73" s="5" t="s">
        <v>143</v>
      </c>
      <c r="C73" s="6">
        <v>0.34375</v>
      </c>
      <c r="D73" s="8">
        <v>0.59236111111111112</v>
      </c>
      <c r="E73" s="7">
        <f t="shared" si="0"/>
        <v>0.24861111111111112</v>
      </c>
      <c r="F73" s="7">
        <f t="shared" si="7"/>
        <v>0.39490740740740743</v>
      </c>
      <c r="G73" s="21">
        <v>2</v>
      </c>
      <c r="H73" s="17" t="s">
        <v>234</v>
      </c>
      <c r="I73" s="18" t="s">
        <v>238</v>
      </c>
      <c r="J73" s="26" t="s">
        <v>238</v>
      </c>
      <c r="K73" s="28">
        <v>100020</v>
      </c>
      <c r="L73" s="30">
        <f t="shared" si="8"/>
        <v>95019</v>
      </c>
      <c r="M73" s="29">
        <f t="shared" si="9"/>
        <v>90018</v>
      </c>
    </row>
    <row r="74" spans="1:13" thickBot="1" x14ac:dyDescent="0.3">
      <c r="A74" s="4" t="s">
        <v>144</v>
      </c>
      <c r="B74" s="5" t="s">
        <v>145</v>
      </c>
      <c r="C74" s="6">
        <v>0.35416666666666669</v>
      </c>
      <c r="D74" s="8">
        <v>0.63194444444444442</v>
      </c>
      <c r="E74" s="7">
        <f t="shared" si="0"/>
        <v>0.27777777777777773</v>
      </c>
      <c r="F74" s="7">
        <f t="shared" si="7"/>
        <v>0.42129629629629628</v>
      </c>
      <c r="G74" s="21">
        <v>5</v>
      </c>
      <c r="H74" s="17" t="s">
        <v>235</v>
      </c>
      <c r="I74" s="18" t="s">
        <v>238</v>
      </c>
      <c r="J74" s="26" t="s">
        <v>238</v>
      </c>
      <c r="K74" s="28">
        <v>117048</v>
      </c>
      <c r="L74" s="30">
        <f t="shared" si="8"/>
        <v>111195.6</v>
      </c>
      <c r="M74" s="29">
        <f t="shared" si="9"/>
        <v>105343.2</v>
      </c>
    </row>
    <row r="75" spans="1:13" thickBot="1" x14ac:dyDescent="0.3">
      <c r="A75" s="4" t="s">
        <v>146</v>
      </c>
      <c r="B75" s="5" t="s">
        <v>147</v>
      </c>
      <c r="C75" s="6">
        <v>0.35416666666666669</v>
      </c>
      <c r="D75" s="8">
        <v>0.62361111111111112</v>
      </c>
      <c r="E75" s="7">
        <f t="shared" si="0"/>
        <v>0.26944444444444443</v>
      </c>
      <c r="F75" s="7">
        <f t="shared" si="7"/>
        <v>0.41574074074074074</v>
      </c>
      <c r="G75" s="21">
        <v>3</v>
      </c>
      <c r="H75" s="17" t="s">
        <v>234</v>
      </c>
      <c r="I75" s="18" t="s">
        <v>238</v>
      </c>
      <c r="J75" s="26" t="s">
        <v>238</v>
      </c>
      <c r="K75" s="28">
        <v>105762</v>
      </c>
      <c r="L75" s="30">
        <f t="shared" si="8"/>
        <v>100473.9</v>
      </c>
      <c r="M75" s="29">
        <f t="shared" si="9"/>
        <v>95185.8</v>
      </c>
    </row>
    <row r="76" spans="1:13" thickBot="1" x14ac:dyDescent="0.3">
      <c r="A76" s="4" t="s">
        <v>148</v>
      </c>
      <c r="B76" s="5" t="s">
        <v>149</v>
      </c>
      <c r="C76" s="6">
        <v>0.33333333333333331</v>
      </c>
      <c r="D76" s="8">
        <v>0.61597222222222225</v>
      </c>
      <c r="E76" s="7">
        <f t="shared" si="0"/>
        <v>0.28263888888888894</v>
      </c>
      <c r="F76" s="7">
        <f t="shared" si="7"/>
        <v>0.41064814814814815</v>
      </c>
      <c r="G76" s="21">
        <v>4</v>
      </c>
      <c r="H76" s="17" t="s">
        <v>237</v>
      </c>
      <c r="I76" s="17">
        <v>52</v>
      </c>
      <c r="J76" s="27">
        <f t="shared" ref="J76:J115" si="10">PRODUCT(G76,I76)</f>
        <v>208</v>
      </c>
      <c r="K76" s="28">
        <v>110403</v>
      </c>
      <c r="L76" s="30">
        <f t="shared" si="8"/>
        <v>104882.85</v>
      </c>
      <c r="M76" s="29">
        <f t="shared" si="9"/>
        <v>99362.7</v>
      </c>
    </row>
    <row r="77" spans="1:13" thickBot="1" x14ac:dyDescent="0.3">
      <c r="A77" s="4" t="s">
        <v>150</v>
      </c>
      <c r="B77" s="5" t="s">
        <v>151</v>
      </c>
      <c r="C77" s="6">
        <v>0.33680555555555558</v>
      </c>
      <c r="D77" s="8">
        <v>0.83125000000000004</v>
      </c>
      <c r="E77" s="7">
        <f t="shared" si="0"/>
        <v>0.49444444444444446</v>
      </c>
      <c r="F77" s="7">
        <f t="shared" si="7"/>
        <v>0.5541666666666667</v>
      </c>
      <c r="G77" s="21">
        <v>2</v>
      </c>
      <c r="H77" s="17" t="s">
        <v>232</v>
      </c>
      <c r="I77" s="18" t="s">
        <v>238</v>
      </c>
      <c r="J77" s="26" t="s">
        <v>238</v>
      </c>
      <c r="K77" s="28">
        <v>101789</v>
      </c>
      <c r="L77" s="30">
        <f t="shared" si="8"/>
        <v>96699.55</v>
      </c>
      <c r="M77" s="29">
        <f t="shared" si="9"/>
        <v>91610.1</v>
      </c>
    </row>
    <row r="78" spans="1:13" thickBot="1" x14ac:dyDescent="0.3">
      <c r="A78" s="4" t="s">
        <v>152</v>
      </c>
      <c r="B78" s="5" t="s">
        <v>153</v>
      </c>
      <c r="C78" s="6">
        <v>0.34375</v>
      </c>
      <c r="D78" s="8">
        <v>0.63749999999999996</v>
      </c>
      <c r="E78" s="7">
        <f t="shared" si="0"/>
        <v>0.29374999999999996</v>
      </c>
      <c r="F78" s="7">
        <f t="shared" si="7"/>
        <v>0.42499999999999999</v>
      </c>
      <c r="G78" s="21">
        <v>5</v>
      </c>
      <c r="H78" s="17" t="s">
        <v>233</v>
      </c>
      <c r="I78" s="17">
        <v>141</v>
      </c>
      <c r="J78" s="27">
        <f t="shared" si="10"/>
        <v>705</v>
      </c>
      <c r="K78" s="28">
        <v>115642</v>
      </c>
      <c r="L78" s="30">
        <f t="shared" si="8"/>
        <v>109859.9</v>
      </c>
      <c r="M78" s="29">
        <f t="shared" si="9"/>
        <v>104077.8</v>
      </c>
    </row>
    <row r="79" spans="1:13" thickBot="1" x14ac:dyDescent="0.3">
      <c r="A79" s="4" t="s">
        <v>154</v>
      </c>
      <c r="B79" s="5" t="s">
        <v>155</v>
      </c>
      <c r="C79" s="6">
        <v>0.33680555555555558</v>
      </c>
      <c r="D79" s="8">
        <v>0.56944444444444442</v>
      </c>
      <c r="E79" s="7">
        <f t="shared" si="0"/>
        <v>0.23263888888888884</v>
      </c>
      <c r="F79" s="7">
        <f t="shared" si="7"/>
        <v>0.37962962962962959</v>
      </c>
      <c r="G79" s="21">
        <v>3</v>
      </c>
      <c r="H79" s="17" t="s">
        <v>236</v>
      </c>
      <c r="I79" s="17">
        <v>131</v>
      </c>
      <c r="J79" s="27">
        <f t="shared" si="10"/>
        <v>393</v>
      </c>
      <c r="K79" s="28">
        <v>112673</v>
      </c>
      <c r="L79" s="30">
        <f t="shared" si="8"/>
        <v>107039.35</v>
      </c>
      <c r="M79" s="29">
        <f t="shared" si="9"/>
        <v>101405.7</v>
      </c>
    </row>
    <row r="80" spans="1:13" thickBot="1" x14ac:dyDescent="0.3">
      <c r="A80" s="4" t="s">
        <v>156</v>
      </c>
      <c r="B80" s="5" t="s">
        <v>157</v>
      </c>
      <c r="C80" s="6">
        <v>0.34375</v>
      </c>
      <c r="D80" s="8">
        <v>0.72083333333333333</v>
      </c>
      <c r="E80" s="7">
        <f t="shared" si="0"/>
        <v>0.37708333333333333</v>
      </c>
      <c r="F80" s="7">
        <f t="shared" si="7"/>
        <v>0.48055555555555546</v>
      </c>
      <c r="G80" s="21">
        <v>4</v>
      </c>
      <c r="H80" s="17" t="s">
        <v>237</v>
      </c>
      <c r="I80" s="17">
        <v>105</v>
      </c>
      <c r="J80" s="27">
        <f t="shared" si="10"/>
        <v>420</v>
      </c>
      <c r="K80" s="28">
        <v>119548</v>
      </c>
      <c r="L80" s="30">
        <f t="shared" si="8"/>
        <v>113570.6</v>
      </c>
      <c r="M80" s="29">
        <f t="shared" si="9"/>
        <v>107593.2</v>
      </c>
    </row>
    <row r="81" spans="1:13" thickBot="1" x14ac:dyDescent="0.3">
      <c r="A81" s="4" t="s">
        <v>158</v>
      </c>
      <c r="B81" s="5" t="s">
        <v>159</v>
      </c>
      <c r="C81" s="6">
        <v>0.33333333333333331</v>
      </c>
      <c r="D81" s="8">
        <v>0.5180555555555556</v>
      </c>
      <c r="E81" s="7">
        <f t="shared" si="0"/>
        <v>0.18472222222222229</v>
      </c>
      <c r="F81" s="7">
        <f t="shared" si="7"/>
        <v>0.34537037037037038</v>
      </c>
      <c r="G81" s="21">
        <v>2</v>
      </c>
      <c r="H81" s="17" t="s">
        <v>236</v>
      </c>
      <c r="I81" s="17">
        <v>76</v>
      </c>
      <c r="J81" s="27">
        <f t="shared" si="10"/>
        <v>152</v>
      </c>
      <c r="K81" s="28">
        <v>107302</v>
      </c>
      <c r="L81" s="30">
        <f t="shared" si="8"/>
        <v>101936.9</v>
      </c>
      <c r="M81" s="29">
        <f t="shared" si="9"/>
        <v>96571.8</v>
      </c>
    </row>
    <row r="82" spans="1:13" thickBot="1" x14ac:dyDescent="0.3">
      <c r="A82" s="4" t="s">
        <v>160</v>
      </c>
      <c r="B82" s="5" t="s">
        <v>161</v>
      </c>
      <c r="C82" s="6">
        <v>0.33680555555555558</v>
      </c>
      <c r="D82" s="8">
        <v>0.71597222222222223</v>
      </c>
      <c r="E82" s="7">
        <f t="shared" si="0"/>
        <v>0.37916666666666665</v>
      </c>
      <c r="F82" s="7">
        <f t="shared" si="7"/>
        <v>0.4773148148148148</v>
      </c>
      <c r="G82" s="21">
        <v>2</v>
      </c>
      <c r="H82" s="17" t="s">
        <v>235</v>
      </c>
      <c r="I82" s="18" t="s">
        <v>238</v>
      </c>
      <c r="J82" s="26" t="s">
        <v>238</v>
      </c>
      <c r="K82" s="28">
        <v>100634</v>
      </c>
      <c r="L82" s="30">
        <f t="shared" si="8"/>
        <v>95602.3</v>
      </c>
      <c r="M82" s="29">
        <f t="shared" si="9"/>
        <v>90570.6</v>
      </c>
    </row>
    <row r="83" spans="1:13" thickBot="1" x14ac:dyDescent="0.3">
      <c r="A83" s="4" t="s">
        <v>162</v>
      </c>
      <c r="B83" s="5" t="s">
        <v>163</v>
      </c>
      <c r="C83" s="6">
        <v>0.35416666666666669</v>
      </c>
      <c r="D83" s="8">
        <v>0.63888888888888884</v>
      </c>
      <c r="E83" s="7">
        <f t="shared" si="0"/>
        <v>0.28472222222222215</v>
      </c>
      <c r="F83" s="7">
        <f t="shared" si="7"/>
        <v>0.42592592592592587</v>
      </c>
      <c r="G83" s="21">
        <v>5</v>
      </c>
      <c r="H83" s="17" t="s">
        <v>236</v>
      </c>
      <c r="I83" s="17">
        <v>143</v>
      </c>
      <c r="J83" s="27">
        <f t="shared" si="10"/>
        <v>715</v>
      </c>
      <c r="K83" s="28">
        <v>114838</v>
      </c>
      <c r="L83" s="30">
        <f t="shared" si="8"/>
        <v>109096.1</v>
      </c>
      <c r="M83" s="29">
        <f t="shared" si="9"/>
        <v>103354.2</v>
      </c>
    </row>
    <row r="84" spans="1:13" thickBot="1" x14ac:dyDescent="0.3">
      <c r="A84" s="4" t="s">
        <v>164</v>
      </c>
      <c r="B84" s="5" t="s">
        <v>165</v>
      </c>
      <c r="C84" s="6">
        <v>0.35416666666666669</v>
      </c>
      <c r="D84" s="8">
        <v>0.6166666666666667</v>
      </c>
      <c r="E84" s="7">
        <f t="shared" si="0"/>
        <v>0.26250000000000001</v>
      </c>
      <c r="F84" s="7">
        <f t="shared" si="7"/>
        <v>0.41111111111111115</v>
      </c>
      <c r="G84" s="21">
        <v>1</v>
      </c>
      <c r="H84" s="17" t="s">
        <v>237</v>
      </c>
      <c r="I84" s="17">
        <v>101</v>
      </c>
      <c r="J84" s="27">
        <f t="shared" si="10"/>
        <v>101</v>
      </c>
      <c r="K84" s="28">
        <v>109592</v>
      </c>
      <c r="L84" s="30">
        <f t="shared" si="8"/>
        <v>104112.4</v>
      </c>
      <c r="M84" s="29">
        <f t="shared" si="9"/>
        <v>98632.8</v>
      </c>
    </row>
    <row r="85" spans="1:13" thickBot="1" x14ac:dyDescent="0.3">
      <c r="A85" s="4" t="s">
        <v>166</v>
      </c>
      <c r="B85" s="5" t="s">
        <v>167</v>
      </c>
      <c r="C85" s="6">
        <v>0.33680555555555558</v>
      </c>
      <c r="D85" s="8">
        <v>0.50347222222222221</v>
      </c>
      <c r="E85" s="7">
        <f t="shared" si="0"/>
        <v>0.16666666666666663</v>
      </c>
      <c r="F85" s="7">
        <f t="shared" si="7"/>
        <v>0.33564814814814814</v>
      </c>
      <c r="G85" s="21">
        <v>2</v>
      </c>
      <c r="H85" s="17" t="s">
        <v>234</v>
      </c>
      <c r="I85" s="18" t="s">
        <v>238</v>
      </c>
      <c r="J85" s="26" t="s">
        <v>238</v>
      </c>
      <c r="K85" s="28">
        <v>106725</v>
      </c>
      <c r="L85" s="30">
        <f t="shared" si="8"/>
        <v>101388.75</v>
      </c>
      <c r="M85" s="29">
        <f t="shared" si="9"/>
        <v>96052.5</v>
      </c>
    </row>
    <row r="86" spans="1:13" thickBot="1" x14ac:dyDescent="0.3">
      <c r="A86" s="4" t="s">
        <v>168</v>
      </c>
      <c r="B86" s="5" t="s">
        <v>169</v>
      </c>
      <c r="C86" s="6">
        <v>0.33333333333333331</v>
      </c>
      <c r="D86" s="8">
        <v>0.72847222222222219</v>
      </c>
      <c r="E86" s="7">
        <f t="shared" si="0"/>
        <v>0.39513888888888887</v>
      </c>
      <c r="F86" s="7">
        <f t="shared" si="7"/>
        <v>0.48564814814814811</v>
      </c>
      <c r="G86" s="21">
        <v>3</v>
      </c>
      <c r="H86" s="17" t="s">
        <v>233</v>
      </c>
      <c r="I86" s="17">
        <v>102</v>
      </c>
      <c r="J86" s="27">
        <f t="shared" si="10"/>
        <v>306</v>
      </c>
      <c r="K86" s="28">
        <v>112380</v>
      </c>
      <c r="L86" s="30">
        <f t="shared" si="8"/>
        <v>106761</v>
      </c>
      <c r="M86" s="29">
        <f t="shared" si="9"/>
        <v>101142</v>
      </c>
    </row>
    <row r="87" spans="1:13" thickBot="1" x14ac:dyDescent="0.3">
      <c r="A87" s="4" t="s">
        <v>170</v>
      </c>
      <c r="B87" s="5" t="s">
        <v>171</v>
      </c>
      <c r="C87" s="6">
        <v>0.34375</v>
      </c>
      <c r="D87" s="8">
        <v>0.7680555555555556</v>
      </c>
      <c r="E87" s="7">
        <f t="shared" si="0"/>
        <v>0.4243055555555556</v>
      </c>
      <c r="F87" s="7">
        <f t="shared" si="7"/>
        <v>0.51203703703703718</v>
      </c>
      <c r="G87" s="21">
        <v>4</v>
      </c>
      <c r="H87" s="17" t="s">
        <v>232</v>
      </c>
      <c r="I87" s="18" t="s">
        <v>238</v>
      </c>
      <c r="J87" s="26" t="s">
        <v>238</v>
      </c>
      <c r="K87" s="28">
        <v>101507</v>
      </c>
      <c r="L87" s="30">
        <f t="shared" si="8"/>
        <v>96431.65</v>
      </c>
      <c r="M87" s="29">
        <f t="shared" si="9"/>
        <v>91356.3</v>
      </c>
    </row>
    <row r="88" spans="1:13" thickBot="1" x14ac:dyDescent="0.3">
      <c r="A88" s="4" t="s">
        <v>172</v>
      </c>
      <c r="B88" s="5" t="s">
        <v>173</v>
      </c>
      <c r="C88" s="6">
        <v>0.33680555555555558</v>
      </c>
      <c r="D88" s="8">
        <v>0.61527777777777781</v>
      </c>
      <c r="E88" s="7">
        <f t="shared" si="0"/>
        <v>0.27847222222222223</v>
      </c>
      <c r="F88" s="7">
        <f t="shared" si="7"/>
        <v>0.41018518518518521</v>
      </c>
      <c r="G88" s="21">
        <v>5</v>
      </c>
      <c r="H88" s="17" t="s">
        <v>234</v>
      </c>
      <c r="I88" s="18" t="s">
        <v>238</v>
      </c>
      <c r="J88" s="26" t="s">
        <v>238</v>
      </c>
      <c r="K88" s="28">
        <v>118037</v>
      </c>
      <c r="L88" s="30">
        <f t="shared" si="8"/>
        <v>112135.15</v>
      </c>
      <c r="M88" s="29">
        <f t="shared" si="9"/>
        <v>106233.3</v>
      </c>
    </row>
    <row r="89" spans="1:13" thickBot="1" x14ac:dyDescent="0.3">
      <c r="A89" s="4" t="s">
        <v>174</v>
      </c>
      <c r="B89" s="5" t="s">
        <v>175</v>
      </c>
      <c r="C89" s="6">
        <v>0.33680555555555558</v>
      </c>
      <c r="D89" s="8">
        <v>0.56666666666666665</v>
      </c>
      <c r="E89" s="7">
        <f t="shared" si="0"/>
        <v>0.22986111111111107</v>
      </c>
      <c r="F89" s="7">
        <f t="shared" si="7"/>
        <v>0.37777777777777777</v>
      </c>
      <c r="G89" s="21">
        <v>5</v>
      </c>
      <c r="H89" s="17" t="s">
        <v>232</v>
      </c>
      <c r="I89" s="18" t="s">
        <v>238</v>
      </c>
      <c r="J89" s="26" t="s">
        <v>238</v>
      </c>
      <c r="K89" s="28">
        <v>109143</v>
      </c>
      <c r="L89" s="30">
        <f t="shared" si="8"/>
        <v>103685.85</v>
      </c>
      <c r="M89" s="29">
        <f t="shared" si="9"/>
        <v>98228.7</v>
      </c>
    </row>
    <row r="90" spans="1:13" thickBot="1" x14ac:dyDescent="0.3">
      <c r="A90" s="4" t="s">
        <v>176</v>
      </c>
      <c r="B90" s="5" t="s">
        <v>177</v>
      </c>
      <c r="C90" s="6">
        <v>0.33680555555555558</v>
      </c>
      <c r="D90" s="8">
        <v>0.61041666666666672</v>
      </c>
      <c r="E90" s="7">
        <f t="shared" si="0"/>
        <v>0.27361111111111114</v>
      </c>
      <c r="F90" s="7">
        <f t="shared" si="7"/>
        <v>0.4069444444444445</v>
      </c>
      <c r="G90" s="21">
        <v>4</v>
      </c>
      <c r="H90" s="17" t="s">
        <v>233</v>
      </c>
      <c r="I90" s="17">
        <v>141</v>
      </c>
      <c r="J90" s="27">
        <f t="shared" si="10"/>
        <v>564</v>
      </c>
      <c r="K90" s="28">
        <v>116801</v>
      </c>
      <c r="L90" s="30">
        <f t="shared" si="8"/>
        <v>110960.95</v>
      </c>
      <c r="M90" s="29">
        <f t="shared" si="9"/>
        <v>105120.9</v>
      </c>
    </row>
    <row r="91" spans="1:13" thickBot="1" x14ac:dyDescent="0.3">
      <c r="A91" s="4" t="s">
        <v>178</v>
      </c>
      <c r="B91" s="5" t="s">
        <v>179</v>
      </c>
      <c r="C91" s="6">
        <v>0.33333333333333331</v>
      </c>
      <c r="D91" s="8">
        <v>0.7319444444444444</v>
      </c>
      <c r="E91" s="7">
        <f t="shared" si="0"/>
        <v>0.39861111111111108</v>
      </c>
      <c r="F91" s="7">
        <f t="shared" si="7"/>
        <v>0.48796296296296293</v>
      </c>
      <c r="G91" s="21">
        <v>3</v>
      </c>
      <c r="H91" s="17" t="s">
        <v>233</v>
      </c>
      <c r="I91" s="17">
        <v>124</v>
      </c>
      <c r="J91" s="27">
        <f t="shared" si="10"/>
        <v>372</v>
      </c>
      <c r="K91" s="28">
        <v>105018</v>
      </c>
      <c r="L91" s="30">
        <f t="shared" si="8"/>
        <v>99767.1</v>
      </c>
      <c r="M91" s="29">
        <f t="shared" si="9"/>
        <v>94516.2</v>
      </c>
    </row>
    <row r="92" spans="1:13" thickBot="1" x14ac:dyDescent="0.3">
      <c r="A92" s="4" t="s">
        <v>180</v>
      </c>
      <c r="B92" s="5" t="s">
        <v>181</v>
      </c>
      <c r="C92" s="6">
        <v>0.33333333333333331</v>
      </c>
      <c r="D92" s="8">
        <v>0.80763888888888891</v>
      </c>
      <c r="E92" s="7">
        <f t="shared" si="0"/>
        <v>0.47430555555555559</v>
      </c>
      <c r="F92" s="7">
        <f t="shared" si="7"/>
        <v>0.53842592592592597</v>
      </c>
      <c r="G92" s="21">
        <v>2</v>
      </c>
      <c r="H92" s="17" t="s">
        <v>234</v>
      </c>
      <c r="I92" s="18" t="s">
        <v>238</v>
      </c>
      <c r="J92" s="26" t="s">
        <v>238</v>
      </c>
      <c r="K92" s="28">
        <v>111703</v>
      </c>
      <c r="L92" s="30">
        <f t="shared" si="8"/>
        <v>106117.85</v>
      </c>
      <c r="M92" s="29">
        <f t="shared" si="9"/>
        <v>100532.7</v>
      </c>
    </row>
    <row r="93" spans="1:13" thickBot="1" x14ac:dyDescent="0.3">
      <c r="A93" s="4" t="s">
        <v>182</v>
      </c>
      <c r="B93" s="5" t="s">
        <v>183</v>
      </c>
      <c r="C93" s="6">
        <v>0.35416666666666669</v>
      </c>
      <c r="D93" s="8">
        <v>0.68125000000000002</v>
      </c>
      <c r="E93" s="7">
        <f t="shared" si="0"/>
        <v>0.32708333333333334</v>
      </c>
      <c r="F93" s="7">
        <f t="shared" si="7"/>
        <v>0.45416666666666666</v>
      </c>
      <c r="G93" s="21">
        <v>1</v>
      </c>
      <c r="H93" s="17" t="s">
        <v>235</v>
      </c>
      <c r="I93" s="18" t="s">
        <v>238</v>
      </c>
      <c r="J93" s="26" t="s">
        <v>238</v>
      </c>
      <c r="K93" s="28">
        <v>102720</v>
      </c>
      <c r="L93" s="30">
        <f t="shared" si="8"/>
        <v>97584</v>
      </c>
      <c r="M93" s="29">
        <f t="shared" si="9"/>
        <v>92448</v>
      </c>
    </row>
    <row r="94" spans="1:13" thickBot="1" x14ac:dyDescent="0.3">
      <c r="A94" s="4" t="s">
        <v>184</v>
      </c>
      <c r="B94" s="5" t="s">
        <v>185</v>
      </c>
      <c r="C94" s="6">
        <v>0.33680555555555558</v>
      </c>
      <c r="D94" s="8">
        <v>0.6166666666666667</v>
      </c>
      <c r="E94" s="7">
        <f t="shared" si="0"/>
        <v>0.27986111111111112</v>
      </c>
      <c r="F94" s="7">
        <f t="shared" si="7"/>
        <v>0.41111111111111115</v>
      </c>
      <c r="G94" s="21">
        <v>2</v>
      </c>
      <c r="H94" s="17" t="s">
        <v>232</v>
      </c>
      <c r="I94" s="18" t="s">
        <v>238</v>
      </c>
      <c r="J94" s="26" t="s">
        <v>238</v>
      </c>
      <c r="K94" s="28">
        <v>100590</v>
      </c>
      <c r="L94" s="30">
        <f t="shared" si="8"/>
        <v>95560.5</v>
      </c>
      <c r="M94" s="29">
        <f t="shared" si="9"/>
        <v>90531</v>
      </c>
    </row>
    <row r="95" spans="1:13" thickBot="1" x14ac:dyDescent="0.3">
      <c r="A95" s="4" t="s">
        <v>186</v>
      </c>
      <c r="B95" s="5" t="s">
        <v>187</v>
      </c>
      <c r="C95" s="6">
        <v>0.33680555555555558</v>
      </c>
      <c r="D95" s="8">
        <v>0.71527777777777779</v>
      </c>
      <c r="E95" s="7">
        <f t="shared" si="0"/>
        <v>0.37847222222222221</v>
      </c>
      <c r="F95" s="7">
        <f t="shared" si="7"/>
        <v>0.47685185185185192</v>
      </c>
      <c r="G95" s="21">
        <v>3</v>
      </c>
      <c r="H95" s="17" t="s">
        <v>237</v>
      </c>
      <c r="I95" s="17">
        <v>51</v>
      </c>
      <c r="J95" s="27">
        <f t="shared" si="10"/>
        <v>153</v>
      </c>
      <c r="K95" s="28">
        <v>118938</v>
      </c>
      <c r="L95" s="30">
        <f t="shared" si="8"/>
        <v>112991.1</v>
      </c>
      <c r="M95" s="29">
        <f t="shared" si="9"/>
        <v>107044.2</v>
      </c>
    </row>
    <row r="96" spans="1:13" thickBot="1" x14ac:dyDescent="0.3">
      <c r="A96" s="4" t="s">
        <v>188</v>
      </c>
      <c r="B96" s="5" t="s">
        <v>189</v>
      </c>
      <c r="C96" s="6">
        <v>0.35416666666666669</v>
      </c>
      <c r="D96" s="8">
        <v>0.56111111111111112</v>
      </c>
      <c r="E96" s="7">
        <f t="shared" si="0"/>
        <v>0.20694444444444443</v>
      </c>
      <c r="F96" s="7">
        <f t="shared" si="7"/>
        <v>0.37407407407407406</v>
      </c>
      <c r="G96" s="21">
        <v>4</v>
      </c>
      <c r="H96" s="17" t="s">
        <v>235</v>
      </c>
      <c r="I96" s="18" t="s">
        <v>238</v>
      </c>
      <c r="J96" s="26" t="s">
        <v>238</v>
      </c>
      <c r="K96" s="28">
        <v>104812</v>
      </c>
      <c r="L96" s="30">
        <f t="shared" si="8"/>
        <v>99571.4</v>
      </c>
      <c r="M96" s="29">
        <f t="shared" si="9"/>
        <v>94330.8</v>
      </c>
    </row>
    <row r="97" spans="1:13" thickBot="1" x14ac:dyDescent="0.3">
      <c r="A97" s="4" t="s">
        <v>190</v>
      </c>
      <c r="B97" s="5" t="s">
        <v>191</v>
      </c>
      <c r="C97" s="6">
        <v>0.35416666666666669</v>
      </c>
      <c r="D97" s="8">
        <v>0.64930555555555558</v>
      </c>
      <c r="E97" s="7">
        <f t="shared" si="0"/>
        <v>0.2951388888888889</v>
      </c>
      <c r="F97" s="7">
        <f t="shared" si="7"/>
        <v>0.43287037037037041</v>
      </c>
      <c r="G97" s="21">
        <v>2</v>
      </c>
      <c r="H97" s="17" t="s">
        <v>234</v>
      </c>
      <c r="I97" s="18" t="s">
        <v>238</v>
      </c>
      <c r="J97" s="26" t="s">
        <v>238</v>
      </c>
      <c r="K97" s="28">
        <v>114118</v>
      </c>
      <c r="L97" s="30">
        <f t="shared" si="8"/>
        <v>108412.1</v>
      </c>
      <c r="M97" s="29">
        <f t="shared" si="9"/>
        <v>102706.2</v>
      </c>
    </row>
    <row r="98" spans="1:13" thickBot="1" x14ac:dyDescent="0.3">
      <c r="A98" s="4" t="s">
        <v>192</v>
      </c>
      <c r="B98" s="5" t="s">
        <v>193</v>
      </c>
      <c r="C98" s="6">
        <v>0.35416666666666669</v>
      </c>
      <c r="D98" s="8">
        <v>0.60972222222222228</v>
      </c>
      <c r="E98" s="7">
        <f t="shared" si="0"/>
        <v>0.25555555555555559</v>
      </c>
      <c r="F98" s="7">
        <f t="shared" si="7"/>
        <v>0.4064814814814815</v>
      </c>
      <c r="G98" s="21">
        <v>1</v>
      </c>
      <c r="H98" s="17" t="s">
        <v>234</v>
      </c>
      <c r="I98" s="18" t="s">
        <v>238</v>
      </c>
      <c r="J98" s="26" t="s">
        <v>238</v>
      </c>
      <c r="K98" s="28">
        <v>106567</v>
      </c>
      <c r="L98" s="30">
        <f t="shared" si="8"/>
        <v>101238.65</v>
      </c>
      <c r="M98" s="29">
        <f t="shared" si="9"/>
        <v>95910.3</v>
      </c>
    </row>
    <row r="99" spans="1:13" thickBot="1" x14ac:dyDescent="0.3">
      <c r="A99" s="4" t="s">
        <v>194</v>
      </c>
      <c r="B99" s="5" t="s">
        <v>195</v>
      </c>
      <c r="C99" s="6">
        <v>0.33333333333333331</v>
      </c>
      <c r="D99" s="8">
        <v>0.53055555555555556</v>
      </c>
      <c r="E99" s="7">
        <f t="shared" si="0"/>
        <v>0.19722222222222224</v>
      </c>
      <c r="F99" s="7">
        <f t="shared" si="7"/>
        <v>0.35370370370370369</v>
      </c>
      <c r="G99" s="21">
        <v>5</v>
      </c>
      <c r="H99" s="17" t="s">
        <v>233</v>
      </c>
      <c r="I99" s="17">
        <v>131</v>
      </c>
      <c r="J99" s="27">
        <f t="shared" si="10"/>
        <v>655</v>
      </c>
      <c r="K99" s="28">
        <v>111139</v>
      </c>
      <c r="L99" s="30">
        <f t="shared" si="8"/>
        <v>105582.05</v>
      </c>
      <c r="M99" s="29">
        <f t="shared" si="9"/>
        <v>100025.1</v>
      </c>
    </row>
    <row r="100" spans="1:13" thickBot="1" x14ac:dyDescent="0.3">
      <c r="A100" s="4" t="s">
        <v>196</v>
      </c>
      <c r="B100" s="5" t="s">
        <v>197</v>
      </c>
      <c r="C100" s="6">
        <v>0.34375</v>
      </c>
      <c r="D100" s="8">
        <v>0.5395833333333333</v>
      </c>
      <c r="E100" s="7">
        <f t="shared" si="0"/>
        <v>0.1958333333333333</v>
      </c>
      <c r="F100" s="7">
        <f t="shared" si="7"/>
        <v>0.35972222222222222</v>
      </c>
      <c r="G100" s="21">
        <v>4</v>
      </c>
      <c r="H100" s="17" t="s">
        <v>232</v>
      </c>
      <c r="I100" s="18" t="s">
        <v>238</v>
      </c>
      <c r="J100" s="26" t="s">
        <v>238</v>
      </c>
      <c r="K100" s="28">
        <v>110540</v>
      </c>
      <c r="L100" s="30">
        <f t="shared" si="8"/>
        <v>105013</v>
      </c>
      <c r="M100" s="29">
        <f t="shared" si="9"/>
        <v>99486</v>
      </c>
    </row>
    <row r="101" spans="1:13" thickBot="1" x14ac:dyDescent="0.3">
      <c r="A101" s="4" t="s">
        <v>198</v>
      </c>
      <c r="B101" s="5" t="s">
        <v>199</v>
      </c>
      <c r="C101" s="6">
        <v>0.33333333333333331</v>
      </c>
      <c r="D101" s="8">
        <v>0.78194444444444444</v>
      </c>
      <c r="E101" s="7">
        <f t="shared" si="0"/>
        <v>0.44861111111111113</v>
      </c>
      <c r="F101" s="7">
        <f t="shared" si="7"/>
        <v>0.52129629629629626</v>
      </c>
      <c r="G101" s="21">
        <v>3</v>
      </c>
      <c r="H101" s="17" t="s">
        <v>234</v>
      </c>
      <c r="I101" s="18" t="s">
        <v>238</v>
      </c>
      <c r="J101" s="26" t="s">
        <v>238</v>
      </c>
      <c r="K101" s="28">
        <v>103019</v>
      </c>
      <c r="L101" s="30">
        <f t="shared" si="8"/>
        <v>97868.05</v>
      </c>
      <c r="M101" s="29">
        <f t="shared" si="9"/>
        <v>92717.1</v>
      </c>
    </row>
    <row r="102" spans="1:13" thickBot="1" x14ac:dyDescent="0.3">
      <c r="A102" s="4" t="s">
        <v>200</v>
      </c>
      <c r="B102" s="5" t="s">
        <v>201</v>
      </c>
      <c r="C102" s="6">
        <v>0.34375</v>
      </c>
      <c r="D102" s="8">
        <v>0.52500000000000002</v>
      </c>
      <c r="E102" s="7">
        <f t="shared" si="0"/>
        <v>0.18125000000000002</v>
      </c>
      <c r="F102" s="7">
        <f t="shared" si="7"/>
        <v>0.35000000000000003</v>
      </c>
      <c r="G102" s="21">
        <v>4</v>
      </c>
      <c r="H102" s="17" t="s">
        <v>232</v>
      </c>
      <c r="I102" s="18" t="s">
        <v>238</v>
      </c>
      <c r="J102" s="26" t="s">
        <v>238</v>
      </c>
      <c r="K102" s="28">
        <v>119732</v>
      </c>
      <c r="L102" s="30">
        <f t="shared" si="8"/>
        <v>113745.4</v>
      </c>
      <c r="M102" s="29">
        <f t="shared" si="9"/>
        <v>107758.8</v>
      </c>
    </row>
    <row r="103" spans="1:13" thickBot="1" x14ac:dyDescent="0.3">
      <c r="A103" s="4" t="s">
        <v>202</v>
      </c>
      <c r="B103" s="5" t="s">
        <v>203</v>
      </c>
      <c r="C103" s="6">
        <v>0.35416666666666669</v>
      </c>
      <c r="D103" s="8">
        <v>0.66527777777777775</v>
      </c>
      <c r="E103" s="7">
        <f t="shared" si="0"/>
        <v>0.31111111111111106</v>
      </c>
      <c r="F103" s="7">
        <f t="shared" si="7"/>
        <v>0.44351851851851848</v>
      </c>
      <c r="G103" s="21">
        <v>3</v>
      </c>
      <c r="H103" s="17" t="s">
        <v>236</v>
      </c>
      <c r="I103" s="17">
        <v>92</v>
      </c>
      <c r="J103" s="27">
        <f t="shared" si="10"/>
        <v>276</v>
      </c>
      <c r="K103" s="28">
        <v>107898</v>
      </c>
      <c r="L103" s="30">
        <f t="shared" si="8"/>
        <v>102503.1</v>
      </c>
      <c r="M103" s="29">
        <f t="shared" si="9"/>
        <v>97108.2</v>
      </c>
    </row>
    <row r="104" spans="1:13" thickBot="1" x14ac:dyDescent="0.3">
      <c r="A104" s="4" t="s">
        <v>204</v>
      </c>
      <c r="B104" s="5" t="s">
        <v>205</v>
      </c>
      <c r="C104" s="6">
        <v>0.34375</v>
      </c>
      <c r="D104" s="8">
        <v>0.64930555555555558</v>
      </c>
      <c r="E104" s="7">
        <f t="shared" si="0"/>
        <v>0.30555555555555558</v>
      </c>
      <c r="F104" s="7">
        <f t="shared" si="7"/>
        <v>0.43287037037037041</v>
      </c>
      <c r="G104" s="21">
        <v>5</v>
      </c>
      <c r="H104" s="17" t="s">
        <v>236</v>
      </c>
      <c r="I104" s="17">
        <v>81</v>
      </c>
      <c r="J104" s="27">
        <f t="shared" si="10"/>
        <v>405</v>
      </c>
      <c r="K104" s="28">
        <v>116226</v>
      </c>
      <c r="L104" s="30">
        <f t="shared" si="8"/>
        <v>110414.7</v>
      </c>
      <c r="M104" s="29">
        <f t="shared" si="9"/>
        <v>104603.4</v>
      </c>
    </row>
    <row r="105" spans="1:13" thickBot="1" x14ac:dyDescent="0.3">
      <c r="A105" s="4" t="s">
        <v>206</v>
      </c>
      <c r="B105" s="5" t="s">
        <v>207</v>
      </c>
      <c r="C105" s="6">
        <v>0.33680555555555558</v>
      </c>
      <c r="D105" s="8">
        <v>0.51249999999999996</v>
      </c>
      <c r="E105" s="7">
        <f t="shared" si="0"/>
        <v>0.17569444444444438</v>
      </c>
      <c r="F105" s="7">
        <f t="shared" si="7"/>
        <v>0.34166666666666662</v>
      </c>
      <c r="G105" s="21">
        <v>5</v>
      </c>
      <c r="H105" s="17" t="s">
        <v>232</v>
      </c>
      <c r="I105" s="18" t="s">
        <v>238</v>
      </c>
      <c r="J105" s="26" t="s">
        <v>238</v>
      </c>
      <c r="K105" s="28">
        <v>102985</v>
      </c>
      <c r="L105" s="30">
        <f t="shared" si="8"/>
        <v>97835.75</v>
      </c>
      <c r="M105" s="29">
        <f t="shared" si="9"/>
        <v>92686.5</v>
      </c>
    </row>
    <row r="106" spans="1:13" thickBot="1" x14ac:dyDescent="0.3">
      <c r="A106" s="4" t="s">
        <v>208</v>
      </c>
      <c r="B106" s="5" t="s">
        <v>209</v>
      </c>
      <c r="C106" s="6">
        <v>0.34375</v>
      </c>
      <c r="D106" s="8">
        <v>0.76597222222222228</v>
      </c>
      <c r="E106" s="7">
        <f t="shared" si="0"/>
        <v>0.42222222222222228</v>
      </c>
      <c r="F106" s="7">
        <f t="shared" si="7"/>
        <v>0.51064814814814818</v>
      </c>
      <c r="G106" s="21">
        <v>2</v>
      </c>
      <c r="H106" s="17" t="s">
        <v>234</v>
      </c>
      <c r="I106" s="18" t="s">
        <v>238</v>
      </c>
      <c r="J106" s="26" t="s">
        <v>238</v>
      </c>
      <c r="K106" s="28">
        <v>118168</v>
      </c>
      <c r="L106" s="30">
        <f t="shared" si="8"/>
        <v>112259.6</v>
      </c>
      <c r="M106" s="29">
        <f t="shared" si="9"/>
        <v>106351.2</v>
      </c>
    </row>
    <row r="107" spans="1:13" thickBot="1" x14ac:dyDescent="0.3">
      <c r="A107" s="4" t="s">
        <v>210</v>
      </c>
      <c r="B107" s="5" t="s">
        <v>211</v>
      </c>
      <c r="C107" s="6">
        <v>0.34375</v>
      </c>
      <c r="D107" s="8">
        <v>0.64097222222222228</v>
      </c>
      <c r="E107" s="7">
        <f t="shared" si="0"/>
        <v>0.29722222222222228</v>
      </c>
      <c r="F107" s="7">
        <f t="shared" si="7"/>
        <v>0.42731481481481487</v>
      </c>
      <c r="G107" s="21">
        <v>2</v>
      </c>
      <c r="H107" s="17" t="s">
        <v>235</v>
      </c>
      <c r="I107" s="18" t="s">
        <v>238</v>
      </c>
      <c r="J107" s="26" t="s">
        <v>238</v>
      </c>
      <c r="K107" s="28">
        <v>108219</v>
      </c>
      <c r="L107" s="30">
        <f t="shared" si="8"/>
        <v>102808.05</v>
      </c>
      <c r="M107" s="29">
        <f t="shared" si="9"/>
        <v>97397.1</v>
      </c>
    </row>
    <row r="108" spans="1:13" thickBot="1" x14ac:dyDescent="0.3">
      <c r="A108" s="4" t="s">
        <v>212</v>
      </c>
      <c r="B108" s="5" t="s">
        <v>213</v>
      </c>
      <c r="C108" s="6">
        <v>0.37847222222222227</v>
      </c>
      <c r="D108" s="8">
        <v>0.72291666666666665</v>
      </c>
      <c r="E108" s="7">
        <f t="shared" si="0"/>
        <v>0.34444444444444439</v>
      </c>
      <c r="F108" s="7">
        <f t="shared" si="7"/>
        <v>0.48194444444444445</v>
      </c>
      <c r="G108" s="21">
        <v>4</v>
      </c>
      <c r="H108" s="17" t="s">
        <v>233</v>
      </c>
      <c r="I108" s="17">
        <v>92</v>
      </c>
      <c r="J108" s="27">
        <f t="shared" si="10"/>
        <v>368</v>
      </c>
      <c r="K108" s="28">
        <v>113360</v>
      </c>
      <c r="L108" s="30">
        <f t="shared" si="8"/>
        <v>107692</v>
      </c>
      <c r="M108" s="29">
        <f t="shared" si="9"/>
        <v>102024</v>
      </c>
    </row>
    <row r="109" spans="1:13" thickBot="1" x14ac:dyDescent="0.3">
      <c r="A109" s="4" t="s">
        <v>214</v>
      </c>
      <c r="B109" s="5" t="s">
        <v>215</v>
      </c>
      <c r="C109" s="6">
        <v>0.35416666666666669</v>
      </c>
      <c r="D109" s="8">
        <v>0.55555555555555558</v>
      </c>
      <c r="E109" s="7">
        <f t="shared" si="0"/>
        <v>0.2013888888888889</v>
      </c>
      <c r="F109" s="7">
        <f t="shared" si="7"/>
        <v>0.37037037037037041</v>
      </c>
      <c r="G109" s="21">
        <v>2</v>
      </c>
      <c r="H109" s="17" t="s">
        <v>232</v>
      </c>
      <c r="I109" s="18" t="s">
        <v>238</v>
      </c>
      <c r="J109" s="26" t="s">
        <v>238</v>
      </c>
      <c r="K109" s="28">
        <v>112901</v>
      </c>
      <c r="L109" s="30">
        <f t="shared" si="8"/>
        <v>107255.95</v>
      </c>
      <c r="M109" s="29">
        <f t="shared" si="9"/>
        <v>101610.9</v>
      </c>
    </row>
    <row r="110" spans="1:13" thickBot="1" x14ac:dyDescent="0.3">
      <c r="A110" s="4" t="s">
        <v>216</v>
      </c>
      <c r="B110" s="5" t="s">
        <v>217</v>
      </c>
      <c r="C110" s="6">
        <v>0.33680555555555558</v>
      </c>
      <c r="D110" s="8">
        <v>0.71805555555555556</v>
      </c>
      <c r="E110" s="7">
        <f t="shared" si="0"/>
        <v>0.38124999999999998</v>
      </c>
      <c r="F110" s="7">
        <f t="shared" si="7"/>
        <v>0.4787037037037038</v>
      </c>
      <c r="G110" s="21">
        <v>1</v>
      </c>
      <c r="H110" s="17" t="s">
        <v>236</v>
      </c>
      <c r="I110" s="17">
        <v>115</v>
      </c>
      <c r="J110" s="27">
        <f t="shared" si="10"/>
        <v>115</v>
      </c>
      <c r="K110" s="28">
        <v>101672</v>
      </c>
      <c r="L110" s="30">
        <f t="shared" si="8"/>
        <v>96588.4</v>
      </c>
      <c r="M110" s="29">
        <f t="shared" si="9"/>
        <v>91504.8</v>
      </c>
    </row>
    <row r="111" spans="1:13" thickBot="1" x14ac:dyDescent="0.3">
      <c r="A111" s="4" t="s">
        <v>218</v>
      </c>
      <c r="B111" s="5" t="s">
        <v>219</v>
      </c>
      <c r="C111" s="6">
        <v>0.33333333333333331</v>
      </c>
      <c r="D111" s="8">
        <v>0.75486111111111109</v>
      </c>
      <c r="E111" s="7">
        <f t="shared" si="0"/>
        <v>0.42152777777777778</v>
      </c>
      <c r="F111" s="7">
        <f t="shared" si="7"/>
        <v>0.50324074074074077</v>
      </c>
      <c r="G111" s="21">
        <v>3</v>
      </c>
      <c r="H111" s="17" t="s">
        <v>235</v>
      </c>
      <c r="I111" s="18" t="s">
        <v>238</v>
      </c>
      <c r="J111" s="26" t="s">
        <v>238</v>
      </c>
      <c r="K111" s="28">
        <v>106892</v>
      </c>
      <c r="L111" s="30">
        <f t="shared" si="8"/>
        <v>101547.4</v>
      </c>
      <c r="M111" s="29">
        <f t="shared" si="9"/>
        <v>96202.8</v>
      </c>
    </row>
    <row r="112" spans="1:13" thickBot="1" x14ac:dyDescent="0.3">
      <c r="A112" s="4" t="s">
        <v>220</v>
      </c>
      <c r="B112" s="5" t="s">
        <v>221</v>
      </c>
      <c r="C112" s="6">
        <v>0.35416666666666669</v>
      </c>
      <c r="D112" s="8">
        <v>0.58125000000000004</v>
      </c>
      <c r="E112" s="7">
        <f t="shared" si="0"/>
        <v>0.22708333333333336</v>
      </c>
      <c r="F112" s="7">
        <f t="shared" si="7"/>
        <v>0.38750000000000001</v>
      </c>
      <c r="G112" s="21">
        <v>2</v>
      </c>
      <c r="H112" s="17" t="s">
        <v>235</v>
      </c>
      <c r="I112" s="18" t="s">
        <v>238</v>
      </c>
      <c r="J112" s="26" t="s">
        <v>238</v>
      </c>
      <c r="K112" s="28">
        <v>114450</v>
      </c>
      <c r="L112" s="30">
        <f t="shared" si="8"/>
        <v>108727.5</v>
      </c>
      <c r="M112" s="29">
        <f t="shared" si="9"/>
        <v>103005</v>
      </c>
    </row>
    <row r="113" spans="1:13" thickBot="1" x14ac:dyDescent="0.3">
      <c r="A113" s="4" t="s">
        <v>222</v>
      </c>
      <c r="B113" s="5" t="s">
        <v>223</v>
      </c>
      <c r="C113" s="6">
        <v>0.35416666666666669</v>
      </c>
      <c r="D113" s="8">
        <v>0.58402777777777781</v>
      </c>
      <c r="E113" s="7">
        <f t="shared" si="0"/>
        <v>0.22986111111111113</v>
      </c>
      <c r="F113" s="7">
        <f t="shared" si="7"/>
        <v>0.38935185185185189</v>
      </c>
      <c r="G113" s="21">
        <v>2</v>
      </c>
      <c r="H113" s="17" t="s">
        <v>237</v>
      </c>
      <c r="I113" s="17">
        <v>124</v>
      </c>
      <c r="J113" s="27">
        <f t="shared" si="10"/>
        <v>248</v>
      </c>
      <c r="K113" s="28">
        <v>107059</v>
      </c>
      <c r="L113" s="30">
        <f t="shared" si="8"/>
        <v>101706.05</v>
      </c>
      <c r="M113" s="29">
        <f t="shared" si="9"/>
        <v>96353.1</v>
      </c>
    </row>
    <row r="114" spans="1:13" thickBot="1" x14ac:dyDescent="0.3">
      <c r="A114" s="4" t="s">
        <v>224</v>
      </c>
      <c r="B114" s="5" t="s">
        <v>225</v>
      </c>
      <c r="C114" s="6">
        <v>0.34375</v>
      </c>
      <c r="D114" s="8">
        <v>0.69236111111111109</v>
      </c>
      <c r="E114" s="7">
        <f t="shared" si="0"/>
        <v>0.34861111111111109</v>
      </c>
      <c r="F114" s="7">
        <f t="shared" si="7"/>
        <v>0.46157407407407397</v>
      </c>
      <c r="G114" s="21">
        <v>3</v>
      </c>
      <c r="H114" s="17" t="s">
        <v>234</v>
      </c>
      <c r="I114" s="18" t="s">
        <v>238</v>
      </c>
      <c r="J114" s="26" t="s">
        <v>238</v>
      </c>
      <c r="K114" s="28">
        <v>117696</v>
      </c>
      <c r="L114" s="30">
        <f t="shared" si="8"/>
        <v>111811.2</v>
      </c>
      <c r="M114" s="29">
        <f t="shared" si="9"/>
        <v>105926.39999999999</v>
      </c>
    </row>
    <row r="115" spans="1:13" thickBot="1" x14ac:dyDescent="0.3">
      <c r="A115" s="4" t="s">
        <v>226</v>
      </c>
      <c r="B115" s="5" t="s">
        <v>227</v>
      </c>
      <c r="C115" s="6">
        <v>0.33680555555555558</v>
      </c>
      <c r="D115" s="8">
        <v>0.78819444444444442</v>
      </c>
      <c r="E115" s="7">
        <f t="shared" si="0"/>
        <v>0.45138888888888884</v>
      </c>
      <c r="F115" s="7">
        <f t="shared" si="7"/>
        <v>0.52546296296296291</v>
      </c>
      <c r="G115" s="21">
        <v>3</v>
      </c>
      <c r="H115" s="17" t="s">
        <v>236</v>
      </c>
      <c r="I115" s="17">
        <v>198</v>
      </c>
      <c r="J115" s="27">
        <f t="shared" si="10"/>
        <v>594</v>
      </c>
      <c r="K115" s="28">
        <v>110901</v>
      </c>
      <c r="L115" s="30">
        <f t="shared" si="8"/>
        <v>105355.95</v>
      </c>
      <c r="M115" s="29">
        <f t="shared" si="9"/>
        <v>99810.9</v>
      </c>
    </row>
    <row r="116" spans="1:13" ht="13.5" thickBot="1" x14ac:dyDescent="0.25">
      <c r="A116" s="13" t="s">
        <v>228</v>
      </c>
      <c r="B116" s="14" t="s">
        <v>229</v>
      </c>
      <c r="C116" s="15">
        <v>0.375</v>
      </c>
      <c r="D116" s="15">
        <v>0.79166666666666663</v>
      </c>
      <c r="E116" s="16">
        <f>D116-C116</f>
        <v>0.41666666666666663</v>
      </c>
      <c r="F116" s="7">
        <f t="shared" si="7"/>
        <v>0.52777777777777768</v>
      </c>
      <c r="G116" s="21">
        <v>4</v>
      </c>
      <c r="H116" s="17" t="s">
        <v>235</v>
      </c>
      <c r="I116" s="18" t="s">
        <v>238</v>
      </c>
      <c r="J116" s="26" t="s">
        <v>238</v>
      </c>
      <c r="K116" s="28">
        <v>100341</v>
      </c>
      <c r="L116" s="30">
        <f t="shared" si="8"/>
        <v>95323.95</v>
      </c>
      <c r="M116" s="29">
        <f t="shared" si="9"/>
        <v>90306.9</v>
      </c>
    </row>
    <row r="117" spans="1:13" ht="15.75" customHeight="1" thickBot="1" x14ac:dyDescent="0.25">
      <c r="A117" s="48" t="s">
        <v>239</v>
      </c>
      <c r="B117" s="49"/>
      <c r="C117" s="49"/>
      <c r="D117" s="49"/>
      <c r="E117" s="49"/>
      <c r="F117" s="50"/>
      <c r="G117" s="50"/>
      <c r="H117" s="51"/>
      <c r="I117" s="19">
        <f>COUNT(I6:I116)</f>
        <v>55</v>
      </c>
      <c r="J117" s="31"/>
      <c r="K117" s="37" t="s">
        <v>247</v>
      </c>
      <c r="L117" s="38"/>
      <c r="M117" s="32">
        <f>(M116/K116)*100</f>
        <v>89.999999999999986</v>
      </c>
    </row>
    <row r="118" spans="1:13" ht="15.75" customHeight="1" thickBot="1" x14ac:dyDescent="0.3">
      <c r="A118" s="34" t="s">
        <v>240</v>
      </c>
      <c r="B118" s="35"/>
      <c r="C118" s="35"/>
      <c r="D118" s="35"/>
      <c r="E118" s="35"/>
      <c r="F118" s="35"/>
      <c r="G118" s="35"/>
      <c r="H118" s="36"/>
      <c r="I118" s="19">
        <f>MIN(I6:I116)</f>
        <v>51</v>
      </c>
      <c r="J118" s="31"/>
      <c r="K118" s="52" t="s">
        <v>249</v>
      </c>
      <c r="L118" s="53">
        <v>0.05</v>
      </c>
      <c r="M118" s="33"/>
    </row>
    <row r="119" spans="1:13" ht="15.75" customHeight="1" thickBot="1" x14ac:dyDescent="0.25">
      <c r="A119" s="34" t="s">
        <v>241</v>
      </c>
      <c r="B119" s="35"/>
      <c r="C119" s="35"/>
      <c r="D119" s="35"/>
      <c r="E119" s="35"/>
      <c r="F119" s="35"/>
      <c r="G119" s="35"/>
      <c r="H119" s="36"/>
      <c r="I119" s="20">
        <f>MAX(I6:I116)</f>
        <v>198</v>
      </c>
      <c r="J119" s="31"/>
      <c r="K119" s="33"/>
      <c r="L119" s="33"/>
      <c r="M119" s="33"/>
    </row>
  </sheetData>
  <mergeCells count="5">
    <mergeCell ref="A119:H119"/>
    <mergeCell ref="K117:L117"/>
    <mergeCell ref="B1:M4"/>
    <mergeCell ref="A117:H117"/>
    <mergeCell ref="A118:H11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19"/>
  <sheetViews>
    <sheetView tabSelected="1" topLeftCell="I1" workbookViewId="0">
      <selection activeCell="T88" sqref="T88"/>
    </sheetView>
  </sheetViews>
  <sheetFormatPr baseColWidth="10" defaultColWidth="12.5703125" defaultRowHeight="15.75" customHeight="1" x14ac:dyDescent="0.2"/>
  <cols>
    <col min="1" max="1" width="24" customWidth="1"/>
    <col min="2" max="2" width="20.7109375" customWidth="1"/>
    <col min="3" max="3" width="17.85546875" customWidth="1"/>
    <col min="4" max="4" width="14.85546875" customWidth="1"/>
    <col min="5" max="5" width="18.42578125" customWidth="1"/>
    <col min="6" max="7" width="22.28515625" customWidth="1"/>
    <col min="8" max="8" width="21" customWidth="1"/>
    <col min="9" max="10" width="24.28515625" customWidth="1"/>
    <col min="11" max="11" width="27.42578125" customWidth="1"/>
    <col min="12" max="12" width="18.5703125" customWidth="1"/>
  </cols>
  <sheetData>
    <row r="1" spans="1:12" ht="13.5" thickBot="1" x14ac:dyDescent="0.25">
      <c r="A1" s="1"/>
      <c r="B1" s="39" t="s">
        <v>230</v>
      </c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2.75" hidden="1" customHeight="1" x14ac:dyDescent="0.25">
      <c r="A2" s="1"/>
      <c r="B2" s="42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2" ht="15.75" hidden="1" customHeight="1" x14ac:dyDescent="0.25">
      <c r="A3" s="1"/>
      <c r="B3" s="42"/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2" ht="15.75" hidden="1" customHeight="1" thickBot="1" x14ac:dyDescent="0.25">
      <c r="A4" s="1"/>
      <c r="B4" s="45"/>
      <c r="C4" s="46"/>
      <c r="D4" s="46"/>
      <c r="E4" s="46"/>
      <c r="F4" s="46"/>
      <c r="G4" s="46"/>
      <c r="H4" s="46"/>
      <c r="I4" s="46"/>
      <c r="J4" s="46"/>
      <c r="K4" s="46"/>
      <c r="L4" s="47"/>
    </row>
    <row r="5" spans="1:12" ht="26.25" hidden="1" thickBot="1" x14ac:dyDescent="0.25">
      <c r="A5" s="2" t="s">
        <v>2</v>
      </c>
      <c r="B5" s="3" t="s">
        <v>3</v>
      </c>
      <c r="C5" s="9" t="s">
        <v>4</v>
      </c>
      <c r="D5" s="9" t="s">
        <v>5</v>
      </c>
      <c r="E5" s="9" t="s">
        <v>6</v>
      </c>
      <c r="F5" s="10" t="s">
        <v>231</v>
      </c>
      <c r="G5" s="10" t="s">
        <v>243</v>
      </c>
      <c r="H5" s="11" t="s">
        <v>7</v>
      </c>
      <c r="I5" s="12" t="s">
        <v>242</v>
      </c>
      <c r="J5" s="23" t="s">
        <v>244</v>
      </c>
      <c r="K5" s="24" t="s">
        <v>245</v>
      </c>
      <c r="L5" s="25" t="s">
        <v>246</v>
      </c>
    </row>
    <row r="6" spans="1:12" ht="15.75" hidden="1" customHeight="1" thickBot="1" x14ac:dyDescent="0.3">
      <c r="A6" s="4" t="s">
        <v>8</v>
      </c>
      <c r="B6" s="5" t="s">
        <v>9</v>
      </c>
      <c r="C6" s="6">
        <v>0.34375</v>
      </c>
      <c r="D6" s="8">
        <v>0.66249999999999998</v>
      </c>
      <c r="E6" s="7">
        <f>D6-C6</f>
        <v>0.31874999999999998</v>
      </c>
      <c r="F6" s="7">
        <f>AVERAGE(C6:E6)</f>
        <v>0.44166666666666671</v>
      </c>
      <c r="G6" s="21">
        <v>4</v>
      </c>
      <c r="H6" s="17" t="s">
        <v>232</v>
      </c>
      <c r="I6" s="18" t="s">
        <v>238</v>
      </c>
      <c r="J6" s="26" t="s">
        <v>238</v>
      </c>
      <c r="K6" s="28">
        <v>117234</v>
      </c>
      <c r="L6" s="29">
        <f>K6-10%*K6</f>
        <v>105510.6</v>
      </c>
    </row>
    <row r="7" spans="1:12" ht="15.75" hidden="1" customHeight="1" thickBot="1" x14ac:dyDescent="0.3">
      <c r="A7" s="4" t="s">
        <v>12</v>
      </c>
      <c r="B7" s="5" t="s">
        <v>13</v>
      </c>
      <c r="C7" s="6">
        <v>0.34375</v>
      </c>
      <c r="D7" s="8">
        <v>0.67847222222222225</v>
      </c>
      <c r="E7" s="7">
        <f>D7-C7</f>
        <v>0.33472222222222225</v>
      </c>
      <c r="F7" s="7">
        <f>AVERAGE(C7:E7)</f>
        <v>0.45231481481481478</v>
      </c>
      <c r="G7" s="21">
        <v>2</v>
      </c>
      <c r="H7" s="17" t="s">
        <v>233</v>
      </c>
      <c r="I7" s="22">
        <v>80</v>
      </c>
      <c r="J7" s="26" t="s">
        <v>238</v>
      </c>
      <c r="K7" s="28">
        <v>105938</v>
      </c>
      <c r="L7" s="29">
        <f>K7-10%*K7</f>
        <v>95344.2</v>
      </c>
    </row>
    <row r="8" spans="1:12" ht="15.75" customHeight="1" thickBot="1" x14ac:dyDescent="0.3">
      <c r="A8" s="4" t="s">
        <v>10</v>
      </c>
      <c r="B8" s="5" t="s">
        <v>11</v>
      </c>
      <c r="C8" s="6">
        <v>0.29166666666666669</v>
      </c>
      <c r="D8" s="8">
        <v>0.53541666666666665</v>
      </c>
      <c r="E8" s="7">
        <f>D8-C8</f>
        <v>0.24374999999999997</v>
      </c>
      <c r="F8" s="7">
        <f>AVERAGE(C8:E8)</f>
        <v>0.35694444444444445</v>
      </c>
      <c r="G8" s="21">
        <v>3</v>
      </c>
      <c r="H8" s="17" t="s">
        <v>232</v>
      </c>
      <c r="I8" s="18" t="s">
        <v>238</v>
      </c>
      <c r="J8" s="26">
        <f>PRODUCT(G8,I8)</f>
        <v>3</v>
      </c>
      <c r="K8" s="30">
        <v>119480</v>
      </c>
      <c r="L8" s="29">
        <f>K8-10%*K8</f>
        <v>107532</v>
      </c>
    </row>
    <row r="9" spans="1:12" ht="15.75" hidden="1" customHeight="1" thickBot="1" x14ac:dyDescent="0.3">
      <c r="A9" s="4" t="s">
        <v>14</v>
      </c>
      <c r="B9" s="5" t="s">
        <v>15</v>
      </c>
      <c r="C9" s="6">
        <v>0.375</v>
      </c>
      <c r="D9" s="8">
        <v>0.64583333333333337</v>
      </c>
      <c r="E9" s="7">
        <f>D9-C9</f>
        <v>0.27083333333333337</v>
      </c>
      <c r="F9" s="7">
        <f>AVERAGE(C9:E9)</f>
        <v>0.43055555555555564</v>
      </c>
      <c r="G9" s="21">
        <v>5</v>
      </c>
      <c r="H9" s="17" t="s">
        <v>234</v>
      </c>
      <c r="I9" s="18" t="s">
        <v>238</v>
      </c>
      <c r="J9" s="26" t="s">
        <v>238</v>
      </c>
      <c r="K9" s="28">
        <v>101472</v>
      </c>
      <c r="L9" s="29">
        <f>K9-10%*K9</f>
        <v>91324.800000000003</v>
      </c>
    </row>
    <row r="10" spans="1:12" ht="15.75" hidden="1" customHeight="1" thickBot="1" x14ac:dyDescent="0.3">
      <c r="A10" s="4" t="s">
        <v>16</v>
      </c>
      <c r="B10" s="5" t="s">
        <v>17</v>
      </c>
      <c r="C10" s="6">
        <v>0.34375</v>
      </c>
      <c r="D10" s="8">
        <v>0.61944444444444446</v>
      </c>
      <c r="E10" s="7">
        <f>D10-C10</f>
        <v>0.27569444444444446</v>
      </c>
      <c r="F10" s="7">
        <f>AVERAGE(C10:E10)</f>
        <v>0.41296296296296298</v>
      </c>
      <c r="G10" s="21">
        <v>2</v>
      </c>
      <c r="H10" s="17" t="s">
        <v>235</v>
      </c>
      <c r="I10" s="18" t="s">
        <v>238</v>
      </c>
      <c r="J10" s="26" t="s">
        <v>238</v>
      </c>
      <c r="K10" s="28">
        <v>115390</v>
      </c>
      <c r="L10" s="29">
        <f>K10-10%*K10</f>
        <v>103851</v>
      </c>
    </row>
    <row r="11" spans="1:12" ht="15.75" hidden="1" customHeight="1" thickBot="1" x14ac:dyDescent="0.3">
      <c r="A11" s="4" t="s">
        <v>18</v>
      </c>
      <c r="B11" s="5" t="s">
        <v>19</v>
      </c>
      <c r="C11" s="6">
        <v>0.34375</v>
      </c>
      <c r="D11" s="8">
        <v>0.6</v>
      </c>
      <c r="E11" s="7">
        <f>D11-C11</f>
        <v>0.25624999999999998</v>
      </c>
      <c r="F11" s="7">
        <f>AVERAGE(C11:E11)</f>
        <v>0.39999999999999997</v>
      </c>
      <c r="G11" s="21">
        <v>4</v>
      </c>
      <c r="H11" s="17" t="s">
        <v>233</v>
      </c>
      <c r="I11" s="17">
        <v>110</v>
      </c>
      <c r="J11" s="27">
        <f>PRODUCT(G11,I11)</f>
        <v>440</v>
      </c>
      <c r="K11" s="28">
        <v>112804</v>
      </c>
      <c r="L11" s="29">
        <f>K11-10%*K11</f>
        <v>101523.6</v>
      </c>
    </row>
    <row r="12" spans="1:12" ht="15.75" customHeight="1" thickBot="1" x14ac:dyDescent="0.3">
      <c r="A12" s="4" t="s">
        <v>20</v>
      </c>
      <c r="B12" s="5" t="s">
        <v>21</v>
      </c>
      <c r="C12" s="6">
        <v>0.35416666666666669</v>
      </c>
      <c r="D12" s="8">
        <v>0.57638888888888884</v>
      </c>
      <c r="E12" s="7">
        <f>D12-C12</f>
        <v>0.22222222222222215</v>
      </c>
      <c r="F12" s="7">
        <f>AVERAGE(C12:E12)</f>
        <v>0.38425925925925924</v>
      </c>
      <c r="G12" s="21">
        <v>5</v>
      </c>
      <c r="H12" s="17" t="s">
        <v>236</v>
      </c>
      <c r="I12" s="17">
        <v>121</v>
      </c>
      <c r="J12" s="27">
        <f>PRODUCT(G12,I12)</f>
        <v>605</v>
      </c>
      <c r="K12" s="28">
        <v>118257</v>
      </c>
      <c r="L12" s="29">
        <f>K12-10%*K12</f>
        <v>106431.3</v>
      </c>
    </row>
    <row r="13" spans="1:12" ht="15.75" hidden="1" customHeight="1" thickBot="1" x14ac:dyDescent="0.3">
      <c r="A13" s="4" t="s">
        <v>22</v>
      </c>
      <c r="B13" s="5" t="s">
        <v>23</v>
      </c>
      <c r="C13" s="6">
        <v>0.34375</v>
      </c>
      <c r="D13" s="8">
        <v>0.72777777777777775</v>
      </c>
      <c r="E13" s="7">
        <f>D13-C13</f>
        <v>0.38402777777777775</v>
      </c>
      <c r="F13" s="7">
        <f>AVERAGE(C13:E13)</f>
        <v>0.48518518518518522</v>
      </c>
      <c r="G13" s="21">
        <v>3</v>
      </c>
      <c r="H13" s="17" t="s">
        <v>236</v>
      </c>
      <c r="I13" s="17">
        <v>85</v>
      </c>
      <c r="J13" s="27">
        <f>PRODUCT(G13,I13)</f>
        <v>255</v>
      </c>
      <c r="K13" s="28">
        <v>107495</v>
      </c>
      <c r="L13" s="29">
        <f>K13-10%*K13</f>
        <v>96745.5</v>
      </c>
    </row>
    <row r="14" spans="1:12" ht="15.75" hidden="1" customHeight="1" thickBot="1" x14ac:dyDescent="0.3">
      <c r="A14" s="4" t="s">
        <v>24</v>
      </c>
      <c r="B14" s="5" t="s">
        <v>25</v>
      </c>
      <c r="C14" s="6">
        <v>0.41666666666666669</v>
      </c>
      <c r="D14" s="8">
        <v>0.51111111111111107</v>
      </c>
      <c r="E14" s="7">
        <f>D14-C14</f>
        <v>9.4444444444444386E-2</v>
      </c>
      <c r="F14" s="7">
        <f>AVERAGE(C14:E14)</f>
        <v>0.34074074074074073</v>
      </c>
      <c r="G14" s="21">
        <v>2</v>
      </c>
      <c r="H14" s="17" t="s">
        <v>236</v>
      </c>
      <c r="I14" s="17">
        <v>168</v>
      </c>
      <c r="J14" s="27">
        <f>PRODUCT(G14,I14)</f>
        <v>336</v>
      </c>
      <c r="K14" s="28">
        <v>104168</v>
      </c>
      <c r="L14" s="29">
        <f>K14-10%*K14</f>
        <v>93751.2</v>
      </c>
    </row>
    <row r="15" spans="1:12" ht="15.75" customHeight="1" thickBot="1" x14ac:dyDescent="0.3">
      <c r="A15" s="4" t="s">
        <v>26</v>
      </c>
      <c r="B15" s="5" t="s">
        <v>27</v>
      </c>
      <c r="C15" s="6">
        <v>0.42708333333333331</v>
      </c>
      <c r="D15" s="8">
        <v>0.61041666666666672</v>
      </c>
      <c r="E15" s="7">
        <f>D15-C15</f>
        <v>0.1833333333333334</v>
      </c>
      <c r="F15" s="7">
        <f>AVERAGE(C15:E15)</f>
        <v>0.4069444444444445</v>
      </c>
      <c r="G15" s="21">
        <v>4</v>
      </c>
      <c r="H15" s="17" t="s">
        <v>235</v>
      </c>
      <c r="I15" s="18" t="s">
        <v>238</v>
      </c>
      <c r="J15" s="26" t="s">
        <v>238</v>
      </c>
      <c r="K15" s="28">
        <v>117938</v>
      </c>
      <c r="L15" s="29">
        <f>K15-10%*K15</f>
        <v>106144.2</v>
      </c>
    </row>
    <row r="16" spans="1:12" ht="15.75" hidden="1" customHeight="1" thickBot="1" x14ac:dyDescent="0.3">
      <c r="A16" s="4" t="s">
        <v>28</v>
      </c>
      <c r="B16" s="5" t="s">
        <v>29</v>
      </c>
      <c r="C16" s="6">
        <v>0.33333333333333331</v>
      </c>
      <c r="D16" s="8">
        <v>0.72222222222222221</v>
      </c>
      <c r="E16" s="7">
        <f>D16-C16</f>
        <v>0.3888888888888889</v>
      </c>
      <c r="F16" s="7">
        <f>AVERAGE(C16:E16)</f>
        <v>0.48148148148148145</v>
      </c>
      <c r="G16" s="21">
        <v>2</v>
      </c>
      <c r="H16" s="17" t="s">
        <v>232</v>
      </c>
      <c r="I16" s="18" t="s">
        <v>238</v>
      </c>
      <c r="J16" s="26" t="s">
        <v>238</v>
      </c>
      <c r="K16" s="28">
        <v>111370</v>
      </c>
      <c r="L16" s="29">
        <f>K16-10%*K16</f>
        <v>100233</v>
      </c>
    </row>
    <row r="17" spans="1:12" ht="15.75" hidden="1" customHeight="1" thickBot="1" x14ac:dyDescent="0.3">
      <c r="A17" s="4" t="s">
        <v>30</v>
      </c>
      <c r="B17" s="5" t="s">
        <v>31</v>
      </c>
      <c r="C17" s="6">
        <v>0.34375</v>
      </c>
      <c r="D17" s="8">
        <v>0.61597222222222225</v>
      </c>
      <c r="E17" s="7">
        <f>D17-C17</f>
        <v>0.27222222222222225</v>
      </c>
      <c r="F17" s="7">
        <f>AVERAGE(C17:E17)</f>
        <v>0.41064814814814815</v>
      </c>
      <c r="G17" s="21">
        <v>5</v>
      </c>
      <c r="H17" s="17" t="s">
        <v>237</v>
      </c>
      <c r="I17" s="17">
        <v>176</v>
      </c>
      <c r="J17" s="27">
        <f>PRODUCT(G17,I17)</f>
        <v>880</v>
      </c>
      <c r="K17" s="28">
        <v>116840</v>
      </c>
      <c r="L17" s="29">
        <f>K17-10%*K17</f>
        <v>105156</v>
      </c>
    </row>
    <row r="18" spans="1:12" ht="15.75" hidden="1" customHeight="1" thickBot="1" x14ac:dyDescent="0.3">
      <c r="A18" s="4" t="s">
        <v>32</v>
      </c>
      <c r="B18" s="5" t="s">
        <v>33</v>
      </c>
      <c r="C18" s="6">
        <v>0.30208333333333331</v>
      </c>
      <c r="D18" s="8">
        <v>0.48749999999999999</v>
      </c>
      <c r="E18" s="7">
        <f>D18-C18</f>
        <v>0.18541666666666667</v>
      </c>
      <c r="F18" s="7">
        <f>AVERAGE(C18:E18)</f>
        <v>0.32500000000000001</v>
      </c>
      <c r="G18" s="21">
        <v>4</v>
      </c>
      <c r="H18" s="17" t="s">
        <v>235</v>
      </c>
      <c r="I18" s="18" t="s">
        <v>238</v>
      </c>
      <c r="J18" s="26" t="s">
        <v>238</v>
      </c>
      <c r="K18" s="28">
        <v>108503</v>
      </c>
      <c r="L18" s="29">
        <f>K18-10%*K18</f>
        <v>97652.7</v>
      </c>
    </row>
    <row r="19" spans="1:12" thickBot="1" x14ac:dyDescent="0.3">
      <c r="A19" s="4" t="s">
        <v>34</v>
      </c>
      <c r="B19" s="5" t="s">
        <v>35</v>
      </c>
      <c r="C19" s="6">
        <v>0.30208333333333331</v>
      </c>
      <c r="D19" s="8">
        <v>0.54583333333333328</v>
      </c>
      <c r="E19" s="7">
        <f>D19-C19</f>
        <v>0.24374999999999997</v>
      </c>
      <c r="F19" s="7">
        <f>AVERAGE(C19:E19)</f>
        <v>0.36388888888888887</v>
      </c>
      <c r="G19" s="21">
        <v>3</v>
      </c>
      <c r="H19" s="17" t="s">
        <v>233</v>
      </c>
      <c r="I19" s="17">
        <v>185</v>
      </c>
      <c r="J19" s="27">
        <f>PRODUCT(G19,I19)</f>
        <v>555</v>
      </c>
      <c r="K19" s="28">
        <v>119049</v>
      </c>
      <c r="L19" s="29">
        <f>K19-10%*K19</f>
        <v>107144.1</v>
      </c>
    </row>
    <row r="20" spans="1:12" hidden="1" thickBot="1" x14ac:dyDescent="0.3">
      <c r="A20" s="4" t="s">
        <v>36</v>
      </c>
      <c r="B20" s="5" t="s">
        <v>37</v>
      </c>
      <c r="C20" s="6">
        <v>0.29166666666666669</v>
      </c>
      <c r="D20" s="8">
        <v>0.64375000000000004</v>
      </c>
      <c r="E20" s="7">
        <f>D20-C20</f>
        <v>0.35208333333333336</v>
      </c>
      <c r="F20" s="7">
        <f>AVERAGE(C20:E20)</f>
        <v>0.4291666666666667</v>
      </c>
      <c r="G20" s="21">
        <v>3</v>
      </c>
      <c r="H20" s="17" t="s">
        <v>232</v>
      </c>
      <c r="I20" s="18" t="s">
        <v>238</v>
      </c>
      <c r="J20" s="26" t="s">
        <v>238</v>
      </c>
      <c r="K20" s="28">
        <v>100847</v>
      </c>
      <c r="L20" s="29">
        <f>K20-10%*K20</f>
        <v>90762.3</v>
      </c>
    </row>
    <row r="21" spans="1:12" hidden="1" thickBot="1" x14ac:dyDescent="0.3">
      <c r="A21" s="4" t="s">
        <v>38</v>
      </c>
      <c r="B21" s="5" t="s">
        <v>39</v>
      </c>
      <c r="C21" s="6">
        <v>0.29166666666666669</v>
      </c>
      <c r="D21" s="8">
        <v>0.82361111111111107</v>
      </c>
      <c r="E21" s="7">
        <f>D21-C21</f>
        <v>0.53194444444444433</v>
      </c>
      <c r="F21" s="7">
        <f>AVERAGE(C21:E21)</f>
        <v>0.54907407407407405</v>
      </c>
      <c r="G21" s="21">
        <v>5</v>
      </c>
      <c r="H21" s="17" t="s">
        <v>236</v>
      </c>
      <c r="I21" s="17">
        <v>198</v>
      </c>
      <c r="J21" s="27">
        <f>PRODUCT(G21,I21)</f>
        <v>990</v>
      </c>
      <c r="K21" s="28">
        <v>113209</v>
      </c>
      <c r="L21" s="29">
        <f>K21-10%*K21</f>
        <v>101888.1</v>
      </c>
    </row>
    <row r="22" spans="1:12" hidden="1" thickBot="1" x14ac:dyDescent="0.3">
      <c r="A22" s="4" t="s">
        <v>40</v>
      </c>
      <c r="B22" s="5" t="s">
        <v>41</v>
      </c>
      <c r="C22" s="6">
        <v>0.41666666666666669</v>
      </c>
      <c r="D22" s="8">
        <v>0.59097222222222223</v>
      </c>
      <c r="E22" s="7">
        <f>D22-C22</f>
        <v>0.17430555555555555</v>
      </c>
      <c r="F22" s="7">
        <f>AVERAGE(C22:E22)</f>
        <v>0.39398148148148149</v>
      </c>
      <c r="G22" s="21">
        <v>2</v>
      </c>
      <c r="H22" s="17" t="s">
        <v>237</v>
      </c>
      <c r="I22" s="17">
        <v>193</v>
      </c>
      <c r="J22" s="27">
        <f>PRODUCT(G22,I22)</f>
        <v>386</v>
      </c>
      <c r="K22" s="28">
        <v>102364</v>
      </c>
      <c r="L22" s="29">
        <f>K22-10%*K22</f>
        <v>92127.6</v>
      </c>
    </row>
    <row r="23" spans="1:12" hidden="1" thickBot="1" x14ac:dyDescent="0.3">
      <c r="A23" s="4" t="s">
        <v>42</v>
      </c>
      <c r="B23" s="5" t="s">
        <v>43</v>
      </c>
      <c r="C23" s="6">
        <v>0.39583333333333331</v>
      </c>
      <c r="D23" s="8">
        <v>0.65555555555555556</v>
      </c>
      <c r="E23" s="7">
        <f>D23-C23</f>
        <v>0.25972222222222224</v>
      </c>
      <c r="F23" s="7">
        <f>AVERAGE(C23:E23)</f>
        <v>0.43703703703703706</v>
      </c>
      <c r="G23" s="21">
        <v>4</v>
      </c>
      <c r="H23" s="17" t="s">
        <v>236</v>
      </c>
      <c r="I23" s="17">
        <v>185</v>
      </c>
      <c r="J23" s="27">
        <f>PRODUCT(G23,I23)</f>
        <v>740</v>
      </c>
      <c r="K23" s="28">
        <v>114508</v>
      </c>
      <c r="L23" s="29">
        <f>K23-10%*K23</f>
        <v>103057.2</v>
      </c>
    </row>
    <row r="24" spans="1:12" hidden="1" thickBot="1" x14ac:dyDescent="0.3">
      <c r="A24" s="4" t="s">
        <v>44</v>
      </c>
      <c r="B24" s="5" t="s">
        <v>45</v>
      </c>
      <c r="C24" s="6">
        <v>0.33680555555555558</v>
      </c>
      <c r="D24" s="8">
        <v>0.69027777777777777</v>
      </c>
      <c r="E24" s="7">
        <f>D24-C24</f>
        <v>0.35347222222222219</v>
      </c>
      <c r="F24" s="7">
        <f>AVERAGE(C24:E24)</f>
        <v>0.4601851851851852</v>
      </c>
      <c r="G24" s="21">
        <v>4</v>
      </c>
      <c r="H24" s="17" t="s">
        <v>232</v>
      </c>
      <c r="I24" s="18" t="s">
        <v>238</v>
      </c>
      <c r="J24" s="26" t="s">
        <v>238</v>
      </c>
      <c r="K24" s="28">
        <v>106182</v>
      </c>
      <c r="L24" s="29">
        <f>K24-10%*K24</f>
        <v>95563.8</v>
      </c>
    </row>
    <row r="25" spans="1:12" hidden="1" thickBot="1" x14ac:dyDescent="0.3">
      <c r="A25" s="4" t="s">
        <v>46</v>
      </c>
      <c r="B25" s="5" t="s">
        <v>47</v>
      </c>
      <c r="C25" s="6">
        <v>0.27083333333333331</v>
      </c>
      <c r="D25" s="8">
        <v>0.62986111111111109</v>
      </c>
      <c r="E25" s="7">
        <f>D25-C25</f>
        <v>0.35902777777777778</v>
      </c>
      <c r="F25" s="7">
        <f>AVERAGE(C25:E25)</f>
        <v>0.4199074074074074</v>
      </c>
      <c r="G25" s="21">
        <v>5</v>
      </c>
      <c r="H25" s="17" t="s">
        <v>236</v>
      </c>
      <c r="I25" s="17">
        <v>121</v>
      </c>
      <c r="J25" s="27">
        <f>PRODUCT(G25,I25)</f>
        <v>605</v>
      </c>
      <c r="K25" s="28">
        <v>115734</v>
      </c>
      <c r="L25" s="29">
        <f>K25-10%*K25</f>
        <v>104160.6</v>
      </c>
    </row>
    <row r="26" spans="1:12" hidden="1" thickBot="1" x14ac:dyDescent="0.3">
      <c r="A26" s="4" t="s">
        <v>48</v>
      </c>
      <c r="B26" s="5" t="s">
        <v>49</v>
      </c>
      <c r="C26" s="6">
        <v>0.33680555555555558</v>
      </c>
      <c r="D26" s="8">
        <v>0.75277777777777777</v>
      </c>
      <c r="E26" s="7">
        <f>D26-C26</f>
        <v>0.41597222222222219</v>
      </c>
      <c r="F26" s="7">
        <f>AVERAGE(C26:E26)</f>
        <v>0.50185185185185188</v>
      </c>
      <c r="G26" s="21">
        <v>3</v>
      </c>
      <c r="H26" s="17" t="s">
        <v>233</v>
      </c>
      <c r="I26" s="17">
        <v>69</v>
      </c>
      <c r="J26" s="27">
        <f>PRODUCT(G26,I26)</f>
        <v>207</v>
      </c>
      <c r="K26" s="28">
        <v>109320</v>
      </c>
      <c r="L26" s="29">
        <f>K26-10%*K26</f>
        <v>98388</v>
      </c>
    </row>
    <row r="27" spans="1:12" hidden="1" thickBot="1" x14ac:dyDescent="0.3">
      <c r="A27" s="4" t="s">
        <v>50</v>
      </c>
      <c r="B27" s="5" t="s">
        <v>51</v>
      </c>
      <c r="C27" s="6">
        <v>0.33333333333333331</v>
      </c>
      <c r="D27" s="8">
        <v>0.52569444444444446</v>
      </c>
      <c r="E27" s="7">
        <f>D27-C27</f>
        <v>0.19236111111111115</v>
      </c>
      <c r="F27" s="7">
        <f>AVERAGE(C27:E27)</f>
        <v>0.35046296296296298</v>
      </c>
      <c r="G27" s="21">
        <v>2</v>
      </c>
      <c r="H27" s="17" t="s">
        <v>237</v>
      </c>
      <c r="I27" s="17">
        <v>104</v>
      </c>
      <c r="J27" s="27">
        <f>PRODUCT(G27,I27)</f>
        <v>208</v>
      </c>
      <c r="K27" s="28">
        <v>117109</v>
      </c>
      <c r="L27" s="29">
        <f>K27-10%*K27</f>
        <v>105398.1</v>
      </c>
    </row>
    <row r="28" spans="1:12" hidden="1" thickBot="1" x14ac:dyDescent="0.3">
      <c r="A28" s="4" t="s">
        <v>52</v>
      </c>
      <c r="B28" s="5" t="s">
        <v>53</v>
      </c>
      <c r="C28" s="6">
        <v>0.33680555555555558</v>
      </c>
      <c r="D28" s="8">
        <v>0.53263888888888888</v>
      </c>
      <c r="E28" s="7">
        <f>D28-C28</f>
        <v>0.1958333333333333</v>
      </c>
      <c r="F28" s="7">
        <f>AVERAGE(C28:E28)</f>
        <v>0.35509259259259257</v>
      </c>
      <c r="G28" s="21">
        <v>5</v>
      </c>
      <c r="H28" s="17" t="s">
        <v>233</v>
      </c>
      <c r="I28" s="17">
        <v>186</v>
      </c>
      <c r="J28" s="27">
        <f>PRODUCT(G28,I28)</f>
        <v>930</v>
      </c>
      <c r="K28" s="28">
        <v>104765</v>
      </c>
      <c r="L28" s="29">
        <f>K28-10%*K28</f>
        <v>94288.5</v>
      </c>
    </row>
    <row r="29" spans="1:12" thickBot="1" x14ac:dyDescent="0.3">
      <c r="A29" s="4" t="s">
        <v>54</v>
      </c>
      <c r="B29" s="5" t="s">
        <v>55</v>
      </c>
      <c r="C29" s="6">
        <v>0.33333333333333331</v>
      </c>
      <c r="D29" s="8">
        <v>0.6118055555555556</v>
      </c>
      <c r="E29" s="7">
        <f>D29-C29</f>
        <v>0.27847222222222229</v>
      </c>
      <c r="F29" s="7">
        <f>AVERAGE(C29:E29)</f>
        <v>0.40787037037037038</v>
      </c>
      <c r="G29" s="21">
        <v>2</v>
      </c>
      <c r="H29" s="17" t="s">
        <v>235</v>
      </c>
      <c r="I29" s="18" t="s">
        <v>238</v>
      </c>
      <c r="J29" s="26" t="s">
        <v>238</v>
      </c>
      <c r="K29" s="28">
        <v>118795</v>
      </c>
      <c r="L29" s="29">
        <f>K29-10%*K29</f>
        <v>106915.5</v>
      </c>
    </row>
    <row r="30" spans="1:12" hidden="1" thickBot="1" x14ac:dyDescent="0.3">
      <c r="A30" s="4" t="s">
        <v>56</v>
      </c>
      <c r="B30" s="5" t="s">
        <v>57</v>
      </c>
      <c r="C30" s="6">
        <v>0.35416666666666669</v>
      </c>
      <c r="D30" s="8">
        <v>0.81319444444444444</v>
      </c>
      <c r="E30" s="7">
        <f>D30-C30</f>
        <v>0.45902777777777776</v>
      </c>
      <c r="F30" s="7">
        <f>AVERAGE(C30:E30)</f>
        <v>0.54212962962962963</v>
      </c>
      <c r="G30" s="21">
        <v>3</v>
      </c>
      <c r="H30" s="17" t="s">
        <v>232</v>
      </c>
      <c r="I30" s="18" t="s">
        <v>238</v>
      </c>
      <c r="J30" s="26" t="s">
        <v>238</v>
      </c>
      <c r="K30" s="28">
        <v>106340</v>
      </c>
      <c r="L30" s="29">
        <f>K30-10%*K30</f>
        <v>95706</v>
      </c>
    </row>
    <row r="31" spans="1:12" thickBot="1" x14ac:dyDescent="0.3">
      <c r="A31" s="4" t="s">
        <v>58</v>
      </c>
      <c r="B31" s="5" t="s">
        <v>59</v>
      </c>
      <c r="C31" s="6">
        <v>0.34375</v>
      </c>
      <c r="D31" s="8">
        <v>0.65</v>
      </c>
      <c r="E31" s="7">
        <f>D31-C31</f>
        <v>0.30625000000000002</v>
      </c>
      <c r="F31" s="7">
        <f>AVERAGE(C31:E31)</f>
        <v>0.43333333333333335</v>
      </c>
      <c r="G31" s="21">
        <v>4</v>
      </c>
      <c r="H31" s="17" t="s">
        <v>236</v>
      </c>
      <c r="I31" s="17">
        <v>116</v>
      </c>
      <c r="J31" s="27">
        <f>PRODUCT(G31,I31)</f>
        <v>464</v>
      </c>
      <c r="K31" s="28">
        <v>119897</v>
      </c>
      <c r="L31" s="29">
        <f>K31-10%*K31</f>
        <v>107907.3</v>
      </c>
    </row>
    <row r="32" spans="1:12" hidden="1" thickBot="1" x14ac:dyDescent="0.3">
      <c r="A32" s="4" t="s">
        <v>60</v>
      </c>
      <c r="B32" s="5" t="s">
        <v>61</v>
      </c>
      <c r="C32" s="6">
        <v>0.34375</v>
      </c>
      <c r="D32" s="8">
        <v>0.71666666666666667</v>
      </c>
      <c r="E32" s="7">
        <f>D32-C32</f>
        <v>0.37291666666666667</v>
      </c>
      <c r="F32" s="7">
        <f>AVERAGE(C32:E32)</f>
        <v>0.47777777777777786</v>
      </c>
      <c r="G32" s="21">
        <v>3</v>
      </c>
      <c r="H32" s="17" t="s">
        <v>232</v>
      </c>
      <c r="I32" s="18" t="s">
        <v>238</v>
      </c>
      <c r="J32" s="26" t="s">
        <v>238</v>
      </c>
      <c r="K32" s="28">
        <v>101328</v>
      </c>
      <c r="L32" s="29">
        <f>K32-10%*K32</f>
        <v>91195.199999999997</v>
      </c>
    </row>
    <row r="33" spans="1:12" thickBot="1" x14ac:dyDescent="0.3">
      <c r="A33" s="4" t="s">
        <v>62</v>
      </c>
      <c r="B33" s="5" t="s">
        <v>63</v>
      </c>
      <c r="C33" s="6">
        <v>0.35416666666666669</v>
      </c>
      <c r="D33" s="8">
        <v>0.59513888888888888</v>
      </c>
      <c r="E33" s="7">
        <f>D33-C33</f>
        <v>0.2409722222222222</v>
      </c>
      <c r="F33" s="7">
        <f>AVERAGE(C33:E33)</f>
        <v>0.39675925925925926</v>
      </c>
      <c r="G33" s="21">
        <v>5</v>
      </c>
      <c r="H33" s="17" t="s">
        <v>237</v>
      </c>
      <c r="I33" s="17">
        <v>102</v>
      </c>
      <c r="J33" s="27">
        <f>PRODUCT(G33,I33)</f>
        <v>510</v>
      </c>
      <c r="K33" s="28">
        <v>117572</v>
      </c>
      <c r="L33" s="29">
        <f>K33-10%*K33</f>
        <v>105814.8</v>
      </c>
    </row>
    <row r="34" spans="1:12" hidden="1" thickBot="1" x14ac:dyDescent="0.3">
      <c r="A34" s="4" t="s">
        <v>64</v>
      </c>
      <c r="B34" s="5" t="s">
        <v>65</v>
      </c>
      <c r="C34" s="6">
        <v>0.35416666666666669</v>
      </c>
      <c r="D34" s="8">
        <v>0.54722222222222228</v>
      </c>
      <c r="E34" s="7">
        <f>D34-C34</f>
        <v>0.19305555555555559</v>
      </c>
      <c r="F34" s="7">
        <f>AVERAGE(C34:E34)</f>
        <v>0.36481481481481487</v>
      </c>
      <c r="G34" s="21">
        <v>2</v>
      </c>
      <c r="H34" s="17" t="s">
        <v>237</v>
      </c>
      <c r="I34" s="17">
        <v>125</v>
      </c>
      <c r="J34" s="27">
        <f>PRODUCT(G34,I34)</f>
        <v>250</v>
      </c>
      <c r="K34" s="28">
        <v>111243</v>
      </c>
      <c r="L34" s="29">
        <f>K34-10%*K34</f>
        <v>100118.7</v>
      </c>
    </row>
    <row r="35" spans="1:12" hidden="1" thickBot="1" x14ac:dyDescent="0.3">
      <c r="A35" s="4" t="s">
        <v>66</v>
      </c>
      <c r="B35" s="5" t="s">
        <v>67</v>
      </c>
      <c r="C35" s="6">
        <v>0.35416666666666669</v>
      </c>
      <c r="D35" s="8">
        <v>0.77083333333333337</v>
      </c>
      <c r="E35" s="7">
        <f>D35-C35</f>
        <v>0.41666666666666669</v>
      </c>
      <c r="F35" s="7">
        <f>AVERAGE(C35:E35)</f>
        <v>0.51388888888888895</v>
      </c>
      <c r="G35" s="21">
        <v>5</v>
      </c>
      <c r="H35" s="17" t="s">
        <v>235</v>
      </c>
      <c r="I35" s="18" t="s">
        <v>238</v>
      </c>
      <c r="J35" s="26" t="s">
        <v>238</v>
      </c>
      <c r="K35" s="28">
        <v>108960</v>
      </c>
      <c r="L35" s="29">
        <f>K35-10%*K35</f>
        <v>98064</v>
      </c>
    </row>
    <row r="36" spans="1:12" hidden="1" thickBot="1" x14ac:dyDescent="0.3">
      <c r="A36" s="4" t="s">
        <v>68</v>
      </c>
      <c r="B36" s="5" t="s">
        <v>69</v>
      </c>
      <c r="C36" s="6">
        <v>0.33680555555555558</v>
      </c>
      <c r="D36" s="8">
        <v>0.6118055555555556</v>
      </c>
      <c r="E36" s="7">
        <f>D36-C36</f>
        <v>0.27500000000000002</v>
      </c>
      <c r="F36" s="7">
        <f>AVERAGE(C36:E36)</f>
        <v>0.40787037037037038</v>
      </c>
      <c r="G36" s="21">
        <v>3</v>
      </c>
      <c r="H36" s="17" t="s">
        <v>233</v>
      </c>
      <c r="I36" s="17">
        <v>86</v>
      </c>
      <c r="J36" s="27">
        <f>PRODUCT(G36,I36)</f>
        <v>258</v>
      </c>
      <c r="K36" s="28">
        <v>115185</v>
      </c>
      <c r="L36" s="29">
        <f>K36-10%*K36</f>
        <v>103666.5</v>
      </c>
    </row>
    <row r="37" spans="1:12" hidden="1" thickBot="1" x14ac:dyDescent="0.3">
      <c r="A37" s="4" t="s">
        <v>70</v>
      </c>
      <c r="B37" s="5" t="s">
        <v>71</v>
      </c>
      <c r="C37" s="6">
        <v>0.34375</v>
      </c>
      <c r="D37" s="8">
        <v>0.73333333333333328</v>
      </c>
      <c r="E37" s="7">
        <f>D37-C37</f>
        <v>0.38958333333333328</v>
      </c>
      <c r="F37" s="7">
        <f>AVERAGE(C37:E37)</f>
        <v>0.48888888888888893</v>
      </c>
      <c r="G37" s="21">
        <v>4</v>
      </c>
      <c r="H37" s="17" t="s">
        <v>233</v>
      </c>
      <c r="I37" s="17">
        <v>132</v>
      </c>
      <c r="J37" s="27">
        <f>PRODUCT(G37,I37)</f>
        <v>528</v>
      </c>
      <c r="K37" s="28">
        <v>100295</v>
      </c>
      <c r="L37" s="29">
        <f>K37-10%*K37</f>
        <v>90265.5</v>
      </c>
    </row>
    <row r="38" spans="1:12" hidden="1" thickBot="1" x14ac:dyDescent="0.3">
      <c r="A38" s="4" t="s">
        <v>72</v>
      </c>
      <c r="B38" s="5" t="s">
        <v>73</v>
      </c>
      <c r="C38" s="6">
        <v>0.33680555555555558</v>
      </c>
      <c r="D38" s="8">
        <v>0.64166666666666672</v>
      </c>
      <c r="E38" s="7">
        <f>D38-C38</f>
        <v>0.30486111111111114</v>
      </c>
      <c r="F38" s="7">
        <f>AVERAGE(C38:E38)</f>
        <v>0.42777777777777781</v>
      </c>
      <c r="G38" s="21">
        <v>2</v>
      </c>
      <c r="H38" s="17" t="s">
        <v>234</v>
      </c>
      <c r="I38" s="18" t="s">
        <v>238</v>
      </c>
      <c r="J38" s="26" t="s">
        <v>238</v>
      </c>
      <c r="K38" s="28">
        <v>110934</v>
      </c>
      <c r="L38" s="29">
        <f>K38-10%*K38</f>
        <v>99840.6</v>
      </c>
    </row>
    <row r="39" spans="1:12" thickBot="1" x14ac:dyDescent="0.3">
      <c r="A39" s="4" t="s">
        <v>76</v>
      </c>
      <c r="B39" s="5" t="s">
        <v>77</v>
      </c>
      <c r="C39" s="6">
        <v>0.34375</v>
      </c>
      <c r="D39" s="8">
        <v>0.52361111111111114</v>
      </c>
      <c r="E39" s="7">
        <f>D39-C39</f>
        <v>0.17986111111111114</v>
      </c>
      <c r="F39" s="7">
        <f>AVERAGE(C39:E39)</f>
        <v>0.34907407407407409</v>
      </c>
      <c r="G39" s="21">
        <v>3</v>
      </c>
      <c r="H39" s="17" t="s">
        <v>232</v>
      </c>
      <c r="I39" s="18" t="s">
        <v>238</v>
      </c>
      <c r="J39" s="26" t="s">
        <v>238</v>
      </c>
      <c r="K39" s="28">
        <v>119765</v>
      </c>
      <c r="L39" s="29">
        <f>K39-10%*K39</f>
        <v>107788.5</v>
      </c>
    </row>
    <row r="40" spans="1:12" hidden="1" thickBot="1" x14ac:dyDescent="0.3">
      <c r="A40" s="4" t="s">
        <v>74</v>
      </c>
      <c r="B40" s="5" t="s">
        <v>75</v>
      </c>
      <c r="C40" s="6">
        <v>0.35416666666666669</v>
      </c>
      <c r="D40" s="8">
        <v>0.57777777777777772</v>
      </c>
      <c r="E40" s="7">
        <f>D40-C40</f>
        <v>0.22361111111111104</v>
      </c>
      <c r="F40" s="7">
        <f>AVERAGE(C40:E40)</f>
        <v>0.38518518518518513</v>
      </c>
      <c r="G40" s="21">
        <v>5</v>
      </c>
      <c r="H40" s="17" t="s">
        <v>234</v>
      </c>
      <c r="I40" s="18" t="s">
        <v>238</v>
      </c>
      <c r="J40" s="26" t="s">
        <v>238</v>
      </c>
      <c r="K40" s="28">
        <v>102849</v>
      </c>
      <c r="L40" s="29">
        <f>K40-10%*K40</f>
        <v>92564.1</v>
      </c>
    </row>
    <row r="41" spans="1:12" hidden="1" thickBot="1" x14ac:dyDescent="0.3">
      <c r="A41" s="4" t="s">
        <v>78</v>
      </c>
      <c r="B41" s="5" t="s">
        <v>79</v>
      </c>
      <c r="C41" s="6">
        <v>0.33680555555555558</v>
      </c>
      <c r="D41" s="8">
        <v>0.48680555555555549</v>
      </c>
      <c r="E41" s="7">
        <f>D41-C41</f>
        <v>0.14999999999999991</v>
      </c>
      <c r="F41" s="7">
        <f>AVERAGE(C41:E41)</f>
        <v>0.32453703703703701</v>
      </c>
      <c r="G41" s="21">
        <v>4</v>
      </c>
      <c r="H41" s="17" t="s">
        <v>234</v>
      </c>
      <c r="I41" s="18" t="s">
        <v>238</v>
      </c>
      <c r="J41" s="26" t="s">
        <v>238</v>
      </c>
      <c r="K41" s="28">
        <v>116372</v>
      </c>
      <c r="L41" s="29">
        <f>K41-10%*K41</f>
        <v>104734.8</v>
      </c>
    </row>
    <row r="42" spans="1:12" hidden="1" thickBot="1" x14ac:dyDescent="0.3">
      <c r="A42" s="4" t="s">
        <v>80</v>
      </c>
      <c r="B42" s="5" t="s">
        <v>81</v>
      </c>
      <c r="C42" s="6">
        <v>0.33680555555555558</v>
      </c>
      <c r="D42" s="8">
        <v>0.59236111111111112</v>
      </c>
      <c r="E42" s="7">
        <f>D42-C42</f>
        <v>0.25555555555555554</v>
      </c>
      <c r="F42" s="7">
        <f>AVERAGE(C42:E42)</f>
        <v>0.39490740740740743</v>
      </c>
      <c r="G42" s="21">
        <v>2</v>
      </c>
      <c r="H42" s="17" t="s">
        <v>236</v>
      </c>
      <c r="I42" s="17">
        <v>71</v>
      </c>
      <c r="J42" s="27">
        <f>PRODUCT(G42,I42)</f>
        <v>142</v>
      </c>
      <c r="K42" s="28">
        <v>109702</v>
      </c>
      <c r="L42" s="29">
        <f>K42-10%*K42</f>
        <v>98731.8</v>
      </c>
    </row>
    <row r="43" spans="1:12" hidden="1" thickBot="1" x14ac:dyDescent="0.3">
      <c r="A43" s="4" t="s">
        <v>82</v>
      </c>
      <c r="B43" s="5" t="s">
        <v>83</v>
      </c>
      <c r="C43" s="6">
        <v>0.33333333333333331</v>
      </c>
      <c r="D43" s="8">
        <v>0.71944444444444444</v>
      </c>
      <c r="E43" s="7">
        <f>D43-C43</f>
        <v>0.38611111111111113</v>
      </c>
      <c r="F43" s="7">
        <f>AVERAGE(C43:E43)</f>
        <v>0.47962962962962963</v>
      </c>
      <c r="G43" s="21">
        <v>2</v>
      </c>
      <c r="H43" s="17" t="s">
        <v>232</v>
      </c>
      <c r="I43" s="18" t="s">
        <v>238</v>
      </c>
      <c r="J43" s="26" t="s">
        <v>238</v>
      </c>
      <c r="K43" s="28">
        <v>113578</v>
      </c>
      <c r="L43" s="29">
        <f>K43-10%*K43</f>
        <v>102220.2</v>
      </c>
    </row>
    <row r="44" spans="1:12" thickBot="1" x14ac:dyDescent="0.3">
      <c r="A44" s="4" t="s">
        <v>84</v>
      </c>
      <c r="B44" s="5" t="s">
        <v>85</v>
      </c>
      <c r="C44" s="6">
        <v>0.35416666666666669</v>
      </c>
      <c r="D44" s="8">
        <v>0.7270833333333333</v>
      </c>
      <c r="E44" s="7">
        <f>D44-C44</f>
        <v>0.37291666666666662</v>
      </c>
      <c r="F44" s="7">
        <f>AVERAGE(C44:E44)</f>
        <v>0.48472222222222222</v>
      </c>
      <c r="G44" s="21">
        <v>5</v>
      </c>
      <c r="H44" s="17" t="s">
        <v>236</v>
      </c>
      <c r="I44" s="17">
        <v>171</v>
      </c>
      <c r="J44" s="27">
        <f>PRODUCT(G44,I44)</f>
        <v>855</v>
      </c>
      <c r="K44" s="28">
        <v>118689</v>
      </c>
      <c r="L44" s="29">
        <f>K44-10%*K44</f>
        <v>106820.1</v>
      </c>
    </row>
    <row r="45" spans="1:12" hidden="1" thickBot="1" x14ac:dyDescent="0.3">
      <c r="A45" s="4" t="s">
        <v>88</v>
      </c>
      <c r="B45" s="5" t="s">
        <v>89</v>
      </c>
      <c r="C45" s="6">
        <v>0.34375</v>
      </c>
      <c r="D45" s="8">
        <v>0.55972222222222223</v>
      </c>
      <c r="E45" s="7">
        <f>D45-C45</f>
        <v>0.21597222222222223</v>
      </c>
      <c r="F45" s="7">
        <f>AVERAGE(C45:E45)</f>
        <v>0.37314814814814817</v>
      </c>
      <c r="G45" s="21">
        <v>3</v>
      </c>
      <c r="H45" s="17" t="s">
        <v>236</v>
      </c>
      <c r="I45" s="17">
        <v>89</v>
      </c>
      <c r="J45" s="27">
        <f>PRODUCT(G45,I45)</f>
        <v>267</v>
      </c>
      <c r="K45" s="28">
        <v>107008</v>
      </c>
      <c r="L45" s="29">
        <f>K45-10%*K45</f>
        <v>96307.199999999997</v>
      </c>
    </row>
    <row r="46" spans="1:12" hidden="1" thickBot="1" x14ac:dyDescent="0.3">
      <c r="A46" s="4" t="s">
        <v>86</v>
      </c>
      <c r="B46" s="5" t="s">
        <v>87</v>
      </c>
      <c r="C46" s="6">
        <v>0.33333333333333331</v>
      </c>
      <c r="D46" s="8">
        <v>0.5805555555555556</v>
      </c>
      <c r="E46" s="7">
        <f>D46-C46</f>
        <v>0.24722222222222229</v>
      </c>
      <c r="F46" s="7">
        <f>AVERAGE(C46:E46)</f>
        <v>0.38703703703703707</v>
      </c>
      <c r="G46" s="21">
        <v>4</v>
      </c>
      <c r="H46" s="17" t="s">
        <v>233</v>
      </c>
      <c r="I46" s="17">
        <v>196</v>
      </c>
      <c r="J46" s="27">
        <f>PRODUCT(G46,I46)</f>
        <v>784</v>
      </c>
      <c r="K46" s="28">
        <v>104320</v>
      </c>
      <c r="L46" s="29">
        <f>K46-10%*K46</f>
        <v>93888</v>
      </c>
    </row>
    <row r="47" spans="1:12" thickBot="1" x14ac:dyDescent="0.3">
      <c r="A47" s="4" t="s">
        <v>90</v>
      </c>
      <c r="B47" s="5" t="s">
        <v>91</v>
      </c>
      <c r="C47" s="6">
        <v>0.33333333333333331</v>
      </c>
      <c r="D47" s="8">
        <v>0.7104166666666667</v>
      </c>
      <c r="E47" s="7">
        <f>D47-C47</f>
        <v>0.37708333333333338</v>
      </c>
      <c r="F47" s="7">
        <f>AVERAGE(C47:E47)</f>
        <v>0.47361111111111115</v>
      </c>
      <c r="G47" s="21">
        <v>2</v>
      </c>
      <c r="H47" s="17" t="s">
        <v>234</v>
      </c>
      <c r="I47" s="18" t="s">
        <v>238</v>
      </c>
      <c r="J47" s="26" t="s">
        <v>238</v>
      </c>
      <c r="K47" s="28">
        <v>119652</v>
      </c>
      <c r="L47" s="29">
        <f>K47-10%*K47</f>
        <v>107686.8</v>
      </c>
    </row>
    <row r="48" spans="1:12" hidden="1" thickBot="1" x14ac:dyDescent="0.3">
      <c r="A48" s="4" t="s">
        <v>92</v>
      </c>
      <c r="B48" s="5" t="s">
        <v>93</v>
      </c>
      <c r="C48" s="6">
        <v>0.34375</v>
      </c>
      <c r="D48" s="8">
        <v>0.7680555555555556</v>
      </c>
      <c r="E48" s="7">
        <f>D48-C48</f>
        <v>0.4243055555555556</v>
      </c>
      <c r="F48" s="7">
        <f>AVERAGE(C48:E48)</f>
        <v>0.51203703703703718</v>
      </c>
      <c r="G48" s="21">
        <v>5</v>
      </c>
      <c r="H48" s="17" t="s">
        <v>234</v>
      </c>
      <c r="I48" s="18" t="s">
        <v>238</v>
      </c>
      <c r="J48" s="26" t="s">
        <v>238</v>
      </c>
      <c r="K48" s="28">
        <v>101830</v>
      </c>
      <c r="L48" s="29">
        <f>K48-10%*K48</f>
        <v>91647</v>
      </c>
    </row>
    <row r="49" spans="1:12" hidden="1" thickBot="1" x14ac:dyDescent="0.3">
      <c r="A49" s="4" t="s">
        <v>94</v>
      </c>
      <c r="B49" s="5" t="s">
        <v>95</v>
      </c>
      <c r="C49" s="6">
        <v>0.33333333333333331</v>
      </c>
      <c r="D49" s="8">
        <v>0.5</v>
      </c>
      <c r="E49" s="7">
        <f>D49-C49</f>
        <v>0.16666666666666669</v>
      </c>
      <c r="F49" s="7">
        <f>AVERAGE(C49:E49)</f>
        <v>0.33333333333333331</v>
      </c>
      <c r="G49" s="21">
        <v>2</v>
      </c>
      <c r="H49" s="17" t="s">
        <v>236</v>
      </c>
      <c r="I49" s="17">
        <v>142</v>
      </c>
      <c r="J49" s="27">
        <f>PRODUCT(G49,I49)</f>
        <v>284</v>
      </c>
      <c r="K49" s="28">
        <v>116115</v>
      </c>
      <c r="L49" s="29">
        <f>K49-10%*K49</f>
        <v>104503.5</v>
      </c>
    </row>
    <row r="50" spans="1:12" hidden="1" thickBot="1" x14ac:dyDescent="0.3">
      <c r="A50" s="4" t="s">
        <v>96</v>
      </c>
      <c r="B50" s="5" t="s">
        <v>97</v>
      </c>
      <c r="C50" s="6">
        <v>0.35416666666666669</v>
      </c>
      <c r="D50" s="8">
        <v>0.80277777777777781</v>
      </c>
      <c r="E50" s="7">
        <f>D50-C50</f>
        <v>0.44861111111111113</v>
      </c>
      <c r="F50" s="7">
        <f>AVERAGE(C50:E50)</f>
        <v>0.53518518518518521</v>
      </c>
      <c r="G50" s="21">
        <v>4</v>
      </c>
      <c r="H50" s="17" t="s">
        <v>236</v>
      </c>
      <c r="I50" s="17">
        <v>148</v>
      </c>
      <c r="J50" s="27">
        <f>PRODUCT(G50,I50)</f>
        <v>592</v>
      </c>
      <c r="K50" s="28">
        <v>108774</v>
      </c>
      <c r="L50" s="29">
        <f>K50-10%*K50</f>
        <v>97896.6</v>
      </c>
    </row>
    <row r="51" spans="1:12" hidden="1" thickBot="1" x14ac:dyDescent="0.3">
      <c r="A51" s="4" t="s">
        <v>98</v>
      </c>
      <c r="B51" s="5" t="s">
        <v>99</v>
      </c>
      <c r="C51" s="6">
        <v>0.33680555555555558</v>
      </c>
      <c r="D51" s="8">
        <v>0.72083333333333333</v>
      </c>
      <c r="E51" s="7">
        <f>D51-C51</f>
        <v>0.38402777777777775</v>
      </c>
      <c r="F51" s="7">
        <f>AVERAGE(C51:E51)</f>
        <v>0.48055555555555562</v>
      </c>
      <c r="G51" s="21">
        <v>5</v>
      </c>
      <c r="H51" s="17" t="s">
        <v>232</v>
      </c>
      <c r="I51" s="18" t="s">
        <v>238</v>
      </c>
      <c r="J51" s="26" t="s">
        <v>238</v>
      </c>
      <c r="K51" s="28">
        <v>112025</v>
      </c>
      <c r="L51" s="29">
        <f>K51-10%*K51</f>
        <v>100822.5</v>
      </c>
    </row>
    <row r="52" spans="1:12" thickBot="1" x14ac:dyDescent="0.3">
      <c r="A52" s="4" t="s">
        <v>100</v>
      </c>
      <c r="B52" s="5" t="s">
        <v>101</v>
      </c>
      <c r="C52" s="6">
        <v>0.33333333333333331</v>
      </c>
      <c r="D52" s="8">
        <v>0.67013888888888884</v>
      </c>
      <c r="E52" s="7">
        <f>D52-C52</f>
        <v>0.33680555555555552</v>
      </c>
      <c r="F52" s="7">
        <f>AVERAGE(C52:E52)</f>
        <v>0.44675925925925924</v>
      </c>
      <c r="G52" s="21">
        <v>3</v>
      </c>
      <c r="H52" s="17" t="s">
        <v>233</v>
      </c>
      <c r="I52" s="17">
        <v>153</v>
      </c>
      <c r="J52" s="27">
        <f>PRODUCT(G52,I52)</f>
        <v>459</v>
      </c>
      <c r="K52" s="28">
        <v>118994</v>
      </c>
      <c r="L52" s="29">
        <f>K52-10%*K52</f>
        <v>107094.6</v>
      </c>
    </row>
    <row r="53" spans="1:12" hidden="1" thickBot="1" x14ac:dyDescent="0.3">
      <c r="A53" s="4" t="s">
        <v>102</v>
      </c>
      <c r="B53" s="5" t="s">
        <v>103</v>
      </c>
      <c r="C53" s="6">
        <v>0.34375</v>
      </c>
      <c r="D53" s="8">
        <v>0.74791666666666667</v>
      </c>
      <c r="E53" s="7">
        <f>D53-C53</f>
        <v>0.40416666666666667</v>
      </c>
      <c r="F53" s="7">
        <f>AVERAGE(C53:E53)</f>
        <v>0.49861111111111117</v>
      </c>
      <c r="G53" s="21">
        <v>2</v>
      </c>
      <c r="H53" s="17" t="s">
        <v>235</v>
      </c>
      <c r="I53" s="18" t="s">
        <v>238</v>
      </c>
      <c r="J53" s="26" t="s">
        <v>238</v>
      </c>
      <c r="K53" s="28">
        <v>103472</v>
      </c>
      <c r="L53" s="29">
        <f>K53-10%*K53</f>
        <v>93124.800000000003</v>
      </c>
    </row>
    <row r="54" spans="1:12" hidden="1" thickBot="1" x14ac:dyDescent="0.3">
      <c r="A54" s="4" t="s">
        <v>104</v>
      </c>
      <c r="B54" s="5" t="s">
        <v>105</v>
      </c>
      <c r="C54" s="6">
        <v>0.34375</v>
      </c>
      <c r="D54" s="8">
        <v>0.57708333333333328</v>
      </c>
      <c r="E54" s="7">
        <f>D54-C54</f>
        <v>0.23333333333333328</v>
      </c>
      <c r="F54" s="7">
        <f>AVERAGE(C54:E54)</f>
        <v>0.38472222222222219</v>
      </c>
      <c r="G54" s="21">
        <v>4</v>
      </c>
      <c r="H54" s="17" t="s">
        <v>234</v>
      </c>
      <c r="I54" s="18" t="s">
        <v>238</v>
      </c>
      <c r="J54" s="26" t="s">
        <v>238</v>
      </c>
      <c r="K54" s="28">
        <v>115007</v>
      </c>
      <c r="L54" s="29">
        <f>K54-10%*K54</f>
        <v>103506.3</v>
      </c>
    </row>
    <row r="55" spans="1:12" hidden="1" thickBot="1" x14ac:dyDescent="0.3">
      <c r="A55" s="4" t="s">
        <v>106</v>
      </c>
      <c r="B55" s="5" t="s">
        <v>107</v>
      </c>
      <c r="C55" s="6">
        <v>0.33680555555555558</v>
      </c>
      <c r="D55" s="8">
        <v>0.73888888888888893</v>
      </c>
      <c r="E55" s="7">
        <f>D55-C55</f>
        <v>0.40208333333333335</v>
      </c>
      <c r="F55" s="7">
        <f>AVERAGE(C55:E55)</f>
        <v>0.49259259259259264</v>
      </c>
      <c r="G55" s="21">
        <v>2</v>
      </c>
      <c r="H55" s="17" t="s">
        <v>237</v>
      </c>
      <c r="I55" s="17">
        <v>137</v>
      </c>
      <c r="J55" s="27">
        <f>PRODUCT(G55,I55)</f>
        <v>274</v>
      </c>
      <c r="K55" s="28">
        <v>105394</v>
      </c>
      <c r="L55" s="29">
        <f>K55-10%*K55</f>
        <v>94854.6</v>
      </c>
    </row>
    <row r="56" spans="1:12" hidden="1" thickBot="1" x14ac:dyDescent="0.3">
      <c r="A56" s="4" t="s">
        <v>108</v>
      </c>
      <c r="B56" s="5" t="s">
        <v>109</v>
      </c>
      <c r="C56" s="6">
        <v>0.34375</v>
      </c>
      <c r="D56" s="8">
        <v>0.81527777777777777</v>
      </c>
      <c r="E56" s="7">
        <f>D56-C56</f>
        <v>0.47152777777777777</v>
      </c>
      <c r="F56" s="7">
        <f>AVERAGE(C56:E56)</f>
        <v>0.54351851851851851</v>
      </c>
      <c r="G56" s="21">
        <v>5</v>
      </c>
      <c r="H56" s="17" t="s">
        <v>235</v>
      </c>
      <c r="I56" s="18" t="s">
        <v>238</v>
      </c>
      <c r="J56" s="26" t="s">
        <v>238</v>
      </c>
      <c r="K56" s="28">
        <v>113765</v>
      </c>
      <c r="L56" s="29">
        <f>K56-10%*K56</f>
        <v>102388.5</v>
      </c>
    </row>
    <row r="57" spans="1:12" hidden="1" thickBot="1" x14ac:dyDescent="0.3">
      <c r="A57" s="4" t="s">
        <v>110</v>
      </c>
      <c r="B57" s="5" t="s">
        <v>111</v>
      </c>
      <c r="C57" s="6">
        <v>0.34375</v>
      </c>
      <c r="D57" s="8">
        <v>0.56388888888888888</v>
      </c>
      <c r="E57" s="7">
        <f>D57-C57</f>
        <v>0.22013888888888888</v>
      </c>
      <c r="F57" s="7">
        <f>AVERAGE(C57:E57)</f>
        <v>0.37592592592592594</v>
      </c>
      <c r="G57" s="21">
        <v>4</v>
      </c>
      <c r="H57" s="17" t="s">
        <v>234</v>
      </c>
      <c r="I57" s="18" t="s">
        <v>238</v>
      </c>
      <c r="J57" s="26" t="s">
        <v>238</v>
      </c>
      <c r="K57" s="28">
        <v>110263</v>
      </c>
      <c r="L57" s="29">
        <f>K57-10%*K57</f>
        <v>99236.7</v>
      </c>
    </row>
    <row r="58" spans="1:12" hidden="1" thickBot="1" x14ac:dyDescent="0.3">
      <c r="A58" s="4" t="s">
        <v>112</v>
      </c>
      <c r="B58" s="5" t="s">
        <v>113</v>
      </c>
      <c r="C58" s="6">
        <v>0.35416666666666669</v>
      </c>
      <c r="D58" s="8">
        <v>0.69861111111111107</v>
      </c>
      <c r="E58" s="7">
        <f>D58-C58</f>
        <v>0.34444444444444439</v>
      </c>
      <c r="F58" s="7">
        <f>AVERAGE(C58:E58)</f>
        <v>0.46574074074074073</v>
      </c>
      <c r="G58" s="21">
        <v>3</v>
      </c>
      <c r="H58" s="17" t="s">
        <v>233</v>
      </c>
      <c r="I58" s="17">
        <v>157</v>
      </c>
      <c r="J58" s="27">
        <f>PRODUCT(G58,I58)</f>
        <v>471</v>
      </c>
      <c r="K58" s="28">
        <v>114209</v>
      </c>
      <c r="L58" s="29">
        <f>K58-10%*K58</f>
        <v>102788.1</v>
      </c>
    </row>
    <row r="59" spans="1:12" hidden="1" thickBot="1" x14ac:dyDescent="0.3">
      <c r="A59" s="4" t="s">
        <v>114</v>
      </c>
      <c r="B59" s="5" t="s">
        <v>115</v>
      </c>
      <c r="C59" s="6">
        <v>0.35416666666666669</v>
      </c>
      <c r="D59" s="8">
        <v>0.54513888888888884</v>
      </c>
      <c r="E59" s="7">
        <f>D59-C59</f>
        <v>0.19097222222222215</v>
      </c>
      <c r="F59" s="7">
        <f>AVERAGE(C59:E59)</f>
        <v>0.36342592592592587</v>
      </c>
      <c r="G59" s="21">
        <v>3</v>
      </c>
      <c r="H59" s="17" t="s">
        <v>237</v>
      </c>
      <c r="I59" s="17">
        <v>65</v>
      </c>
      <c r="J59" s="27">
        <f>PRODUCT(G59,I59)</f>
        <v>195</v>
      </c>
      <c r="K59" s="28">
        <v>101134</v>
      </c>
      <c r="L59" s="29">
        <f>K59-10%*K59</f>
        <v>91020.6</v>
      </c>
    </row>
    <row r="60" spans="1:12" hidden="1" thickBot="1" x14ac:dyDescent="0.3">
      <c r="A60" s="4" t="s">
        <v>116</v>
      </c>
      <c r="B60" s="5" t="s">
        <v>117</v>
      </c>
      <c r="C60" s="6">
        <v>0.35416666666666669</v>
      </c>
      <c r="D60" s="8">
        <v>0.58888888888888891</v>
      </c>
      <c r="E60" s="7">
        <f>D60-C60</f>
        <v>0.23472222222222222</v>
      </c>
      <c r="F60" s="7">
        <f>AVERAGE(C60:E60)</f>
        <v>0.3925925925925926</v>
      </c>
      <c r="G60" s="21">
        <v>5</v>
      </c>
      <c r="H60" s="17" t="s">
        <v>232</v>
      </c>
      <c r="I60" s="18" t="s">
        <v>238</v>
      </c>
      <c r="J60" s="26" t="s">
        <v>238</v>
      </c>
      <c r="K60" s="28">
        <v>116957</v>
      </c>
      <c r="L60" s="29">
        <f>K60-10%*K60</f>
        <v>105261.3</v>
      </c>
    </row>
    <row r="61" spans="1:12" hidden="1" thickBot="1" x14ac:dyDescent="0.3">
      <c r="A61" s="4" t="s">
        <v>118</v>
      </c>
      <c r="B61" s="5" t="s">
        <v>119</v>
      </c>
      <c r="C61" s="6">
        <v>0.33333333333333331</v>
      </c>
      <c r="D61" s="8">
        <v>0.56041666666666667</v>
      </c>
      <c r="E61" s="7">
        <f>D61-C61</f>
        <v>0.22708333333333336</v>
      </c>
      <c r="F61" s="7">
        <f>AVERAGE(C61:E61)</f>
        <v>0.37361111111111112</v>
      </c>
      <c r="G61" s="21">
        <v>2</v>
      </c>
      <c r="H61" s="17" t="s">
        <v>234</v>
      </c>
      <c r="I61" s="18" t="s">
        <v>238</v>
      </c>
      <c r="J61" s="26" t="s">
        <v>238</v>
      </c>
      <c r="K61" s="28">
        <v>106924</v>
      </c>
      <c r="L61" s="29">
        <f>K61-10%*K61</f>
        <v>96231.6</v>
      </c>
    </row>
    <row r="62" spans="1:12" hidden="1" thickBot="1" x14ac:dyDescent="0.3">
      <c r="A62" s="4" t="s">
        <v>122</v>
      </c>
      <c r="B62" s="5" t="s">
        <v>123</v>
      </c>
      <c r="C62" s="6">
        <v>0.33680555555555558</v>
      </c>
      <c r="D62" s="8">
        <v>0.65138888888888891</v>
      </c>
      <c r="E62" s="7">
        <f>D62-C62</f>
        <v>0.31458333333333333</v>
      </c>
      <c r="F62" s="7">
        <f>AVERAGE(C62:E62)</f>
        <v>0.43425925925925929</v>
      </c>
      <c r="G62" s="21">
        <v>4</v>
      </c>
      <c r="H62" s="17" t="s">
        <v>233</v>
      </c>
      <c r="I62" s="17">
        <v>90</v>
      </c>
      <c r="J62" s="27">
        <f>PRODUCT(G62,I62)</f>
        <v>360</v>
      </c>
      <c r="K62" s="28">
        <v>113092</v>
      </c>
      <c r="L62" s="29">
        <f>K62-10%*K62</f>
        <v>101782.8</v>
      </c>
    </row>
    <row r="63" spans="1:12" thickBot="1" x14ac:dyDescent="0.3">
      <c r="A63" s="4" t="s">
        <v>120</v>
      </c>
      <c r="B63" s="5" t="s">
        <v>121</v>
      </c>
      <c r="C63" s="6">
        <v>0.33333333333333331</v>
      </c>
      <c r="D63" s="8">
        <v>0.80069444444444449</v>
      </c>
      <c r="E63" s="7">
        <f>D63-C63</f>
        <v>0.46736111111111117</v>
      </c>
      <c r="F63" s="7">
        <f>AVERAGE(C63:E63)</f>
        <v>0.53379629629629632</v>
      </c>
      <c r="G63" s="21">
        <v>4</v>
      </c>
      <c r="H63" s="17" t="s">
        <v>237</v>
      </c>
      <c r="I63" s="17">
        <v>89</v>
      </c>
      <c r="J63" s="27">
        <f>PRODUCT(G63,I63)</f>
        <v>356</v>
      </c>
      <c r="K63" s="28">
        <v>119263</v>
      </c>
      <c r="L63" s="29">
        <f>K63-10%*K63</f>
        <v>107336.7</v>
      </c>
    </row>
    <row r="64" spans="1:12" hidden="1" thickBot="1" x14ac:dyDescent="0.3">
      <c r="A64" s="4" t="s">
        <v>124</v>
      </c>
      <c r="B64" s="5" t="s">
        <v>125</v>
      </c>
      <c r="C64" s="6">
        <v>0.33680555555555558</v>
      </c>
      <c r="D64" s="8">
        <v>0.74861111111111112</v>
      </c>
      <c r="E64" s="7">
        <f>D64-C64</f>
        <v>0.41180555555555554</v>
      </c>
      <c r="F64" s="7">
        <f>AVERAGE(C64:E64)</f>
        <v>0.49907407407407406</v>
      </c>
      <c r="G64" s="21">
        <v>5</v>
      </c>
      <c r="H64" s="17" t="s">
        <v>236</v>
      </c>
      <c r="I64" s="17">
        <v>116</v>
      </c>
      <c r="J64" s="27">
        <f>PRODUCT(G64,I64)</f>
        <v>580</v>
      </c>
      <c r="K64" s="28">
        <v>100439</v>
      </c>
      <c r="L64" s="29">
        <f>K64-10%*K64</f>
        <v>90395.1</v>
      </c>
    </row>
    <row r="65" spans="1:12" thickBot="1" x14ac:dyDescent="0.3">
      <c r="A65" s="4" t="s">
        <v>126</v>
      </c>
      <c r="B65" s="5" t="s">
        <v>127</v>
      </c>
      <c r="C65" s="6">
        <v>0.35416666666666669</v>
      </c>
      <c r="D65" s="8">
        <v>0.70208333333333328</v>
      </c>
      <c r="E65" s="7">
        <f>D65-C65</f>
        <v>0.3479166666666666</v>
      </c>
      <c r="F65" s="7">
        <f>AVERAGE(C65:E65)</f>
        <v>0.4680555555555555</v>
      </c>
      <c r="G65" s="21">
        <v>3</v>
      </c>
      <c r="H65" s="17" t="s">
        <v>233</v>
      </c>
      <c r="I65" s="17">
        <v>103</v>
      </c>
      <c r="J65" s="27">
        <f>PRODUCT(G65,I65)</f>
        <v>309</v>
      </c>
      <c r="K65" s="28">
        <v>117800</v>
      </c>
      <c r="L65" s="29">
        <f>K65-10%*K65</f>
        <v>106020</v>
      </c>
    </row>
    <row r="66" spans="1:12" hidden="1" thickBot="1" x14ac:dyDescent="0.3">
      <c r="A66" s="4" t="s">
        <v>128</v>
      </c>
      <c r="B66" s="5" t="s">
        <v>129</v>
      </c>
      <c r="C66" s="6">
        <v>0.34375</v>
      </c>
      <c r="D66" s="8">
        <v>0.72569444444444442</v>
      </c>
      <c r="E66" s="7">
        <f>D66-C66</f>
        <v>0.38194444444444442</v>
      </c>
      <c r="F66" s="7">
        <f>AVERAGE(C66:E66)</f>
        <v>0.48379629629629628</v>
      </c>
      <c r="G66" s="21">
        <v>2</v>
      </c>
      <c r="H66" s="17" t="s">
        <v>237</v>
      </c>
      <c r="I66" s="17">
        <v>114</v>
      </c>
      <c r="J66" s="27">
        <f>PRODUCT(G66,I66)</f>
        <v>228</v>
      </c>
      <c r="K66" s="28">
        <v>105179</v>
      </c>
      <c r="L66" s="29">
        <f>K66-10%*K66</f>
        <v>94661.1</v>
      </c>
    </row>
    <row r="67" spans="1:12" hidden="1" thickBot="1" x14ac:dyDescent="0.3">
      <c r="A67" s="4" t="s">
        <v>130</v>
      </c>
      <c r="B67" s="5" t="s">
        <v>131</v>
      </c>
      <c r="C67" s="6">
        <v>0.34375</v>
      </c>
      <c r="D67" s="8">
        <v>0.70694444444444449</v>
      </c>
      <c r="E67" s="7">
        <f>D67-C67</f>
        <v>0.36319444444444449</v>
      </c>
      <c r="F67" s="7">
        <f>AVERAGE(C67:E67)</f>
        <v>0.47129629629629627</v>
      </c>
      <c r="G67" s="21">
        <v>5</v>
      </c>
      <c r="H67" s="17" t="s">
        <v>237</v>
      </c>
      <c r="I67" s="17">
        <v>183</v>
      </c>
      <c r="J67" s="27">
        <f>PRODUCT(G67,I67)</f>
        <v>915</v>
      </c>
      <c r="K67" s="28">
        <v>109880</v>
      </c>
      <c r="L67" s="29">
        <f>K67-10%*K67</f>
        <v>98892</v>
      </c>
    </row>
    <row r="68" spans="1:12" hidden="1" thickBot="1" x14ac:dyDescent="0.3">
      <c r="A68" s="4" t="s">
        <v>132</v>
      </c>
      <c r="B68" s="5" t="s">
        <v>133</v>
      </c>
      <c r="C68" s="6">
        <v>0.35416666666666669</v>
      </c>
      <c r="D68" s="8">
        <v>0.69027777777777777</v>
      </c>
      <c r="E68" s="7">
        <f>D68-C68</f>
        <v>0.33611111111111108</v>
      </c>
      <c r="F68" s="7">
        <f>AVERAGE(C68:E68)</f>
        <v>0.4601851851851852</v>
      </c>
      <c r="G68" s="21">
        <v>2</v>
      </c>
      <c r="H68" s="17" t="s">
        <v>232</v>
      </c>
      <c r="I68" s="18" t="s">
        <v>238</v>
      </c>
      <c r="J68" s="26" t="s">
        <v>238</v>
      </c>
      <c r="K68" s="28">
        <v>113426</v>
      </c>
      <c r="L68" s="29">
        <f>K68-10%*K68</f>
        <v>102083.4</v>
      </c>
    </row>
    <row r="69" spans="1:12" hidden="1" thickBot="1" x14ac:dyDescent="0.3">
      <c r="A69" s="4" t="s">
        <v>134</v>
      </c>
      <c r="B69" s="5" t="s">
        <v>135</v>
      </c>
      <c r="C69" s="6">
        <v>0.33333333333333331</v>
      </c>
      <c r="D69" s="8">
        <v>0.62222222222222223</v>
      </c>
      <c r="E69" s="7">
        <f>D69-C69</f>
        <v>0.28888888888888892</v>
      </c>
      <c r="F69" s="7">
        <f>AVERAGE(C69:E69)</f>
        <v>0.4148148148148148</v>
      </c>
      <c r="G69" s="21">
        <v>3</v>
      </c>
      <c r="H69" s="17" t="s">
        <v>234</v>
      </c>
      <c r="I69" s="18" t="s">
        <v>238</v>
      </c>
      <c r="J69" s="26" t="s">
        <v>238</v>
      </c>
      <c r="K69" s="28">
        <v>102109</v>
      </c>
      <c r="L69" s="29">
        <f>K69-10%*K69</f>
        <v>91898.1</v>
      </c>
    </row>
    <row r="70" spans="1:12" thickBot="1" x14ac:dyDescent="0.3">
      <c r="A70" s="4" t="s">
        <v>136</v>
      </c>
      <c r="B70" s="5" t="s">
        <v>137</v>
      </c>
      <c r="C70" s="6">
        <v>0.35416666666666669</v>
      </c>
      <c r="D70" s="8">
        <v>0.79513888888888884</v>
      </c>
      <c r="E70" s="7">
        <f>D70-C70</f>
        <v>0.44097222222222215</v>
      </c>
      <c r="F70" s="7">
        <f>AVERAGE(C70:E70)</f>
        <v>0.53009259259259256</v>
      </c>
      <c r="G70" s="21">
        <v>4</v>
      </c>
      <c r="H70" s="17" t="s">
        <v>237</v>
      </c>
      <c r="I70" s="17">
        <v>100</v>
      </c>
      <c r="J70" s="27">
        <f>PRODUCT(G70,I70)</f>
        <v>400</v>
      </c>
      <c r="K70" s="28">
        <v>119309</v>
      </c>
      <c r="L70" s="29">
        <f>K70-10%*K70</f>
        <v>107378.1</v>
      </c>
    </row>
    <row r="71" spans="1:12" hidden="1" thickBot="1" x14ac:dyDescent="0.3">
      <c r="A71" s="4" t="s">
        <v>138</v>
      </c>
      <c r="B71" s="5" t="s">
        <v>139</v>
      </c>
      <c r="C71" s="6">
        <v>0.34375</v>
      </c>
      <c r="D71" s="8">
        <v>0.54166666666666663</v>
      </c>
      <c r="E71" s="7">
        <f>D71-C71</f>
        <v>0.19791666666666663</v>
      </c>
      <c r="F71" s="7">
        <f>AVERAGE(C71:E71)</f>
        <v>0.3611111111111111</v>
      </c>
      <c r="G71" s="21">
        <v>3</v>
      </c>
      <c r="H71" s="17" t="s">
        <v>236</v>
      </c>
      <c r="I71" s="17">
        <v>172</v>
      </c>
      <c r="J71" s="27">
        <f>PRODUCT(G71,I71)</f>
        <v>516</v>
      </c>
      <c r="K71" s="28">
        <v>108117</v>
      </c>
      <c r="L71" s="29">
        <f>K71-10%*K71</f>
        <v>97305.3</v>
      </c>
    </row>
    <row r="72" spans="1:12" hidden="1" thickBot="1" x14ac:dyDescent="0.3">
      <c r="A72" s="4" t="s">
        <v>140</v>
      </c>
      <c r="B72" s="5" t="s">
        <v>141</v>
      </c>
      <c r="C72" s="6">
        <v>0.33333333333333331</v>
      </c>
      <c r="D72" s="8">
        <v>0.62569444444444444</v>
      </c>
      <c r="E72" s="7">
        <f>D72-C72</f>
        <v>0.29236111111111113</v>
      </c>
      <c r="F72" s="7">
        <f>AVERAGE(C72:E72)</f>
        <v>0.41712962962962963</v>
      </c>
      <c r="G72" s="21">
        <v>5</v>
      </c>
      <c r="H72" s="17" t="s">
        <v>234</v>
      </c>
      <c r="I72" s="18" t="s">
        <v>238</v>
      </c>
      <c r="J72" s="26" t="s">
        <v>238</v>
      </c>
      <c r="K72" s="28">
        <v>114692</v>
      </c>
      <c r="L72" s="29">
        <f>K72-10%*K72</f>
        <v>103222.8</v>
      </c>
    </row>
    <row r="73" spans="1:12" hidden="1" thickBot="1" x14ac:dyDescent="0.3">
      <c r="A73" s="4" t="s">
        <v>142</v>
      </c>
      <c r="B73" s="5" t="s">
        <v>143</v>
      </c>
      <c r="C73" s="6">
        <v>0.34375</v>
      </c>
      <c r="D73" s="8">
        <v>0.59236111111111112</v>
      </c>
      <c r="E73" s="7">
        <f>D73-C73</f>
        <v>0.24861111111111112</v>
      </c>
      <c r="F73" s="7">
        <f>AVERAGE(C73:E73)</f>
        <v>0.39490740740740743</v>
      </c>
      <c r="G73" s="21">
        <v>2</v>
      </c>
      <c r="H73" s="17" t="s">
        <v>234</v>
      </c>
      <c r="I73" s="18" t="s">
        <v>238</v>
      </c>
      <c r="J73" s="26" t="s">
        <v>238</v>
      </c>
      <c r="K73" s="28">
        <v>100020</v>
      </c>
      <c r="L73" s="29">
        <f>K73-10%*K73</f>
        <v>90018</v>
      </c>
    </row>
    <row r="74" spans="1:12" hidden="1" thickBot="1" x14ac:dyDescent="0.3">
      <c r="A74" s="4" t="s">
        <v>144</v>
      </c>
      <c r="B74" s="5" t="s">
        <v>145</v>
      </c>
      <c r="C74" s="6">
        <v>0.35416666666666669</v>
      </c>
      <c r="D74" s="8">
        <v>0.63194444444444442</v>
      </c>
      <c r="E74" s="7">
        <f>D74-C74</f>
        <v>0.27777777777777773</v>
      </c>
      <c r="F74" s="7">
        <f>AVERAGE(C74:E74)</f>
        <v>0.42129629629629628</v>
      </c>
      <c r="G74" s="21">
        <v>5</v>
      </c>
      <c r="H74" s="17" t="s">
        <v>235</v>
      </c>
      <c r="I74" s="18" t="s">
        <v>238</v>
      </c>
      <c r="J74" s="26" t="s">
        <v>238</v>
      </c>
      <c r="K74" s="28">
        <v>117048</v>
      </c>
      <c r="L74" s="29">
        <f>K74-10%*K74</f>
        <v>105343.2</v>
      </c>
    </row>
    <row r="75" spans="1:12" hidden="1" thickBot="1" x14ac:dyDescent="0.3">
      <c r="A75" s="4" t="s">
        <v>146</v>
      </c>
      <c r="B75" s="5" t="s">
        <v>147</v>
      </c>
      <c r="C75" s="6">
        <v>0.35416666666666669</v>
      </c>
      <c r="D75" s="8">
        <v>0.62361111111111112</v>
      </c>
      <c r="E75" s="7">
        <f>D75-C75</f>
        <v>0.26944444444444443</v>
      </c>
      <c r="F75" s="7">
        <f>AVERAGE(C75:E75)</f>
        <v>0.41574074074074074</v>
      </c>
      <c r="G75" s="21">
        <v>3</v>
      </c>
      <c r="H75" s="17" t="s">
        <v>234</v>
      </c>
      <c r="I75" s="18" t="s">
        <v>238</v>
      </c>
      <c r="J75" s="26" t="s">
        <v>238</v>
      </c>
      <c r="K75" s="28">
        <v>105762</v>
      </c>
      <c r="L75" s="29">
        <f>K75-10%*K75</f>
        <v>95185.8</v>
      </c>
    </row>
    <row r="76" spans="1:12" hidden="1" thickBot="1" x14ac:dyDescent="0.3">
      <c r="A76" s="4" t="s">
        <v>148</v>
      </c>
      <c r="B76" s="5" t="s">
        <v>149</v>
      </c>
      <c r="C76" s="6">
        <v>0.33333333333333331</v>
      </c>
      <c r="D76" s="8">
        <v>0.61597222222222225</v>
      </c>
      <c r="E76" s="7">
        <f>D76-C76</f>
        <v>0.28263888888888894</v>
      </c>
      <c r="F76" s="7">
        <f>AVERAGE(C76:E76)</f>
        <v>0.41064814814814815</v>
      </c>
      <c r="G76" s="21">
        <v>4</v>
      </c>
      <c r="H76" s="17" t="s">
        <v>237</v>
      </c>
      <c r="I76" s="17">
        <v>52</v>
      </c>
      <c r="J76" s="27">
        <f>PRODUCT(G76,I76)</f>
        <v>208</v>
      </c>
      <c r="K76" s="28">
        <v>110403</v>
      </c>
      <c r="L76" s="29">
        <f>K76-10%*K76</f>
        <v>99362.7</v>
      </c>
    </row>
    <row r="77" spans="1:12" hidden="1" thickBot="1" x14ac:dyDescent="0.3">
      <c r="A77" s="4" t="s">
        <v>150</v>
      </c>
      <c r="B77" s="5" t="s">
        <v>151</v>
      </c>
      <c r="C77" s="6">
        <v>0.33680555555555558</v>
      </c>
      <c r="D77" s="8">
        <v>0.83125000000000004</v>
      </c>
      <c r="E77" s="7">
        <f>D77-C77</f>
        <v>0.49444444444444446</v>
      </c>
      <c r="F77" s="7">
        <f>AVERAGE(C77:E77)</f>
        <v>0.5541666666666667</v>
      </c>
      <c r="G77" s="21">
        <v>2</v>
      </c>
      <c r="H77" s="17" t="s">
        <v>232</v>
      </c>
      <c r="I77" s="18" t="s">
        <v>238</v>
      </c>
      <c r="J77" s="26" t="s">
        <v>238</v>
      </c>
      <c r="K77" s="28">
        <v>101789</v>
      </c>
      <c r="L77" s="29">
        <f>K77-10%*K77</f>
        <v>91610.1</v>
      </c>
    </row>
    <row r="78" spans="1:12" hidden="1" thickBot="1" x14ac:dyDescent="0.3">
      <c r="A78" s="4" t="s">
        <v>152</v>
      </c>
      <c r="B78" s="5" t="s">
        <v>153</v>
      </c>
      <c r="C78" s="6">
        <v>0.34375</v>
      </c>
      <c r="D78" s="8">
        <v>0.63749999999999996</v>
      </c>
      <c r="E78" s="7">
        <f>D78-C78</f>
        <v>0.29374999999999996</v>
      </c>
      <c r="F78" s="7">
        <f>AVERAGE(C78:E78)</f>
        <v>0.42499999999999999</v>
      </c>
      <c r="G78" s="21">
        <v>5</v>
      </c>
      <c r="H78" s="17" t="s">
        <v>233</v>
      </c>
      <c r="I78" s="17">
        <v>141</v>
      </c>
      <c r="J78" s="27">
        <f>PRODUCT(G78,I78)</f>
        <v>705</v>
      </c>
      <c r="K78" s="28">
        <v>115642</v>
      </c>
      <c r="L78" s="29">
        <f>K78-10%*K78</f>
        <v>104077.8</v>
      </c>
    </row>
    <row r="79" spans="1:12" hidden="1" thickBot="1" x14ac:dyDescent="0.3">
      <c r="A79" s="4" t="s">
        <v>154</v>
      </c>
      <c r="B79" s="5" t="s">
        <v>155</v>
      </c>
      <c r="C79" s="6">
        <v>0.33680555555555558</v>
      </c>
      <c r="D79" s="8">
        <v>0.56944444444444442</v>
      </c>
      <c r="E79" s="7">
        <f>D79-C79</f>
        <v>0.23263888888888884</v>
      </c>
      <c r="F79" s="7">
        <f>AVERAGE(C79:E79)</f>
        <v>0.37962962962962959</v>
      </c>
      <c r="G79" s="21">
        <v>3</v>
      </c>
      <c r="H79" s="17" t="s">
        <v>236</v>
      </c>
      <c r="I79" s="17">
        <v>131</v>
      </c>
      <c r="J79" s="27">
        <f>PRODUCT(G79,I79)</f>
        <v>393</v>
      </c>
      <c r="K79" s="28">
        <v>112673</v>
      </c>
      <c r="L79" s="29">
        <f>K79-10%*K79</f>
        <v>101405.7</v>
      </c>
    </row>
    <row r="80" spans="1:12" thickBot="1" x14ac:dyDescent="0.3">
      <c r="A80" s="4" t="s">
        <v>156</v>
      </c>
      <c r="B80" s="5" t="s">
        <v>157</v>
      </c>
      <c r="C80" s="6">
        <v>0.34375</v>
      </c>
      <c r="D80" s="8">
        <v>0.72083333333333333</v>
      </c>
      <c r="E80" s="7">
        <f>D80-C80</f>
        <v>0.37708333333333333</v>
      </c>
      <c r="F80" s="7">
        <f>AVERAGE(C80:E80)</f>
        <v>0.48055555555555546</v>
      </c>
      <c r="G80" s="21">
        <v>4</v>
      </c>
      <c r="H80" s="17" t="s">
        <v>237</v>
      </c>
      <c r="I80" s="17">
        <v>105</v>
      </c>
      <c r="J80" s="27">
        <f>PRODUCT(G80,I80)</f>
        <v>420</v>
      </c>
      <c r="K80" s="28">
        <v>119548</v>
      </c>
      <c r="L80" s="29">
        <f>K80-10%*K80</f>
        <v>107593.2</v>
      </c>
    </row>
    <row r="81" spans="1:12" hidden="1" thickBot="1" x14ac:dyDescent="0.3">
      <c r="A81" s="4" t="s">
        <v>158</v>
      </c>
      <c r="B81" s="5" t="s">
        <v>159</v>
      </c>
      <c r="C81" s="6">
        <v>0.33333333333333331</v>
      </c>
      <c r="D81" s="8">
        <v>0.5180555555555556</v>
      </c>
      <c r="E81" s="7">
        <f>D81-C81</f>
        <v>0.18472222222222229</v>
      </c>
      <c r="F81" s="7">
        <f>AVERAGE(C81:E81)</f>
        <v>0.34537037037037038</v>
      </c>
      <c r="G81" s="21">
        <v>2</v>
      </c>
      <c r="H81" s="17" t="s">
        <v>236</v>
      </c>
      <c r="I81" s="17">
        <v>76</v>
      </c>
      <c r="J81" s="27">
        <f>PRODUCT(G81,I81)</f>
        <v>152</v>
      </c>
      <c r="K81" s="28">
        <v>107302</v>
      </c>
      <c r="L81" s="29">
        <f>K81-10%*K81</f>
        <v>96571.8</v>
      </c>
    </row>
    <row r="82" spans="1:12" hidden="1" thickBot="1" x14ac:dyDescent="0.3">
      <c r="A82" s="4" t="s">
        <v>160</v>
      </c>
      <c r="B82" s="5" t="s">
        <v>161</v>
      </c>
      <c r="C82" s="6">
        <v>0.33680555555555558</v>
      </c>
      <c r="D82" s="8">
        <v>0.71597222222222223</v>
      </c>
      <c r="E82" s="7">
        <f>D82-C82</f>
        <v>0.37916666666666665</v>
      </c>
      <c r="F82" s="7">
        <f>AVERAGE(C82:E82)</f>
        <v>0.4773148148148148</v>
      </c>
      <c r="G82" s="21">
        <v>2</v>
      </c>
      <c r="H82" s="17" t="s">
        <v>235</v>
      </c>
      <c r="I82" s="18" t="s">
        <v>238</v>
      </c>
      <c r="J82" s="26" t="s">
        <v>238</v>
      </c>
      <c r="K82" s="28">
        <v>100634</v>
      </c>
      <c r="L82" s="29">
        <f>K82-10%*K82</f>
        <v>90570.6</v>
      </c>
    </row>
    <row r="83" spans="1:12" hidden="1" thickBot="1" x14ac:dyDescent="0.3">
      <c r="A83" s="4" t="s">
        <v>162</v>
      </c>
      <c r="B83" s="5" t="s">
        <v>163</v>
      </c>
      <c r="C83" s="6">
        <v>0.35416666666666669</v>
      </c>
      <c r="D83" s="8">
        <v>0.63888888888888884</v>
      </c>
      <c r="E83" s="7">
        <f>D83-C83</f>
        <v>0.28472222222222215</v>
      </c>
      <c r="F83" s="7">
        <f>AVERAGE(C83:E83)</f>
        <v>0.42592592592592587</v>
      </c>
      <c r="G83" s="21">
        <v>5</v>
      </c>
      <c r="H83" s="17" t="s">
        <v>236</v>
      </c>
      <c r="I83" s="17">
        <v>143</v>
      </c>
      <c r="J83" s="27">
        <f>PRODUCT(G83,I83)</f>
        <v>715</v>
      </c>
      <c r="K83" s="28">
        <v>114838</v>
      </c>
      <c r="L83" s="29">
        <f>K83-10%*K83</f>
        <v>103354.2</v>
      </c>
    </row>
    <row r="84" spans="1:12" hidden="1" thickBot="1" x14ac:dyDescent="0.3">
      <c r="A84" s="4" t="s">
        <v>164</v>
      </c>
      <c r="B84" s="5" t="s">
        <v>165</v>
      </c>
      <c r="C84" s="6">
        <v>0.35416666666666669</v>
      </c>
      <c r="D84" s="8">
        <v>0.6166666666666667</v>
      </c>
      <c r="E84" s="7">
        <f>D84-C84</f>
        <v>0.26250000000000001</v>
      </c>
      <c r="F84" s="7">
        <f>AVERAGE(C84:E84)</f>
        <v>0.41111111111111115</v>
      </c>
      <c r="G84" s="21">
        <v>1</v>
      </c>
      <c r="H84" s="17" t="s">
        <v>237</v>
      </c>
      <c r="I84" s="17">
        <v>101</v>
      </c>
      <c r="J84" s="27">
        <f>PRODUCT(G84,I84)</f>
        <v>101</v>
      </c>
      <c r="K84" s="28">
        <v>109592</v>
      </c>
      <c r="L84" s="29">
        <f>K84-10%*K84</f>
        <v>98632.8</v>
      </c>
    </row>
    <row r="85" spans="1:12" hidden="1" thickBot="1" x14ac:dyDescent="0.3">
      <c r="A85" s="4" t="s">
        <v>166</v>
      </c>
      <c r="B85" s="5" t="s">
        <v>167</v>
      </c>
      <c r="C85" s="6">
        <v>0.33680555555555558</v>
      </c>
      <c r="D85" s="8">
        <v>0.50347222222222221</v>
      </c>
      <c r="E85" s="7">
        <f>D85-C85</f>
        <v>0.16666666666666663</v>
      </c>
      <c r="F85" s="7">
        <f>AVERAGE(C85:E85)</f>
        <v>0.33564814814814814</v>
      </c>
      <c r="G85" s="21">
        <v>2</v>
      </c>
      <c r="H85" s="17" t="s">
        <v>234</v>
      </c>
      <c r="I85" s="18" t="s">
        <v>238</v>
      </c>
      <c r="J85" s="26" t="s">
        <v>238</v>
      </c>
      <c r="K85" s="28">
        <v>106725</v>
      </c>
      <c r="L85" s="29">
        <f>K85-10%*K85</f>
        <v>96052.5</v>
      </c>
    </row>
    <row r="86" spans="1:12" hidden="1" thickBot="1" x14ac:dyDescent="0.3">
      <c r="A86" s="4" t="s">
        <v>168</v>
      </c>
      <c r="B86" s="5" t="s">
        <v>169</v>
      </c>
      <c r="C86" s="6">
        <v>0.33333333333333331</v>
      </c>
      <c r="D86" s="8">
        <v>0.72847222222222219</v>
      </c>
      <c r="E86" s="7">
        <f>D86-C86</f>
        <v>0.39513888888888887</v>
      </c>
      <c r="F86" s="7">
        <f>AVERAGE(C86:E86)</f>
        <v>0.48564814814814811</v>
      </c>
      <c r="G86" s="21">
        <v>3</v>
      </c>
      <c r="H86" s="17" t="s">
        <v>233</v>
      </c>
      <c r="I86" s="17">
        <v>102</v>
      </c>
      <c r="J86" s="27">
        <f>PRODUCT(G86,I86)</f>
        <v>306</v>
      </c>
      <c r="K86" s="28">
        <v>112380</v>
      </c>
      <c r="L86" s="29">
        <f>K86-10%*K86</f>
        <v>101142</v>
      </c>
    </row>
    <row r="87" spans="1:12" hidden="1" thickBot="1" x14ac:dyDescent="0.3">
      <c r="A87" s="4" t="s">
        <v>170</v>
      </c>
      <c r="B87" s="5" t="s">
        <v>171</v>
      </c>
      <c r="C87" s="6">
        <v>0.34375</v>
      </c>
      <c r="D87" s="8">
        <v>0.7680555555555556</v>
      </c>
      <c r="E87" s="7">
        <f>D87-C87</f>
        <v>0.4243055555555556</v>
      </c>
      <c r="F87" s="7">
        <f>AVERAGE(C87:E87)</f>
        <v>0.51203703703703718</v>
      </c>
      <c r="G87" s="21">
        <v>4</v>
      </c>
      <c r="H87" s="17" t="s">
        <v>232</v>
      </c>
      <c r="I87" s="18" t="s">
        <v>238</v>
      </c>
      <c r="J87" s="26" t="s">
        <v>238</v>
      </c>
      <c r="K87" s="28">
        <v>101507</v>
      </c>
      <c r="L87" s="29">
        <f>K87-10%*K87</f>
        <v>91356.3</v>
      </c>
    </row>
    <row r="88" spans="1:12" thickBot="1" x14ac:dyDescent="0.3">
      <c r="A88" s="4" t="s">
        <v>172</v>
      </c>
      <c r="B88" s="5" t="s">
        <v>173</v>
      </c>
      <c r="C88" s="6">
        <v>0.33680555555555558</v>
      </c>
      <c r="D88" s="8">
        <v>0.61527777777777781</v>
      </c>
      <c r="E88" s="7">
        <f>D88-C88</f>
        <v>0.27847222222222223</v>
      </c>
      <c r="F88" s="7">
        <f>AVERAGE(C88:E88)</f>
        <v>0.41018518518518521</v>
      </c>
      <c r="G88" s="21">
        <v>5</v>
      </c>
      <c r="H88" s="17" t="s">
        <v>234</v>
      </c>
      <c r="I88" s="18" t="s">
        <v>238</v>
      </c>
      <c r="J88" s="26" t="s">
        <v>238</v>
      </c>
      <c r="K88" s="28">
        <v>118037</v>
      </c>
      <c r="L88" s="29">
        <f>K88-10%*K88</f>
        <v>106233.3</v>
      </c>
    </row>
    <row r="89" spans="1:12" hidden="1" thickBot="1" x14ac:dyDescent="0.3">
      <c r="A89" s="4" t="s">
        <v>174</v>
      </c>
      <c r="B89" s="5" t="s">
        <v>175</v>
      </c>
      <c r="C89" s="6">
        <v>0.33680555555555558</v>
      </c>
      <c r="D89" s="8">
        <v>0.56666666666666665</v>
      </c>
      <c r="E89" s="7">
        <f>D89-C89</f>
        <v>0.22986111111111107</v>
      </c>
      <c r="F89" s="7">
        <f>AVERAGE(C89:E89)</f>
        <v>0.37777777777777777</v>
      </c>
      <c r="G89" s="21">
        <v>5</v>
      </c>
      <c r="H89" s="17" t="s">
        <v>232</v>
      </c>
      <c r="I89" s="18" t="s">
        <v>238</v>
      </c>
      <c r="J89" s="26" t="s">
        <v>238</v>
      </c>
      <c r="K89" s="28">
        <v>109143</v>
      </c>
      <c r="L89" s="29">
        <f>K89-10%*K89</f>
        <v>98228.7</v>
      </c>
    </row>
    <row r="90" spans="1:12" hidden="1" thickBot="1" x14ac:dyDescent="0.3">
      <c r="A90" s="4" t="s">
        <v>176</v>
      </c>
      <c r="B90" s="5" t="s">
        <v>177</v>
      </c>
      <c r="C90" s="6">
        <v>0.33680555555555558</v>
      </c>
      <c r="D90" s="8">
        <v>0.61041666666666672</v>
      </c>
      <c r="E90" s="7">
        <f>D90-C90</f>
        <v>0.27361111111111114</v>
      </c>
      <c r="F90" s="7">
        <f>AVERAGE(C90:E90)</f>
        <v>0.4069444444444445</v>
      </c>
      <c r="G90" s="21">
        <v>4</v>
      </c>
      <c r="H90" s="17" t="s">
        <v>233</v>
      </c>
      <c r="I90" s="17">
        <v>141</v>
      </c>
      <c r="J90" s="27">
        <f>PRODUCT(G90,I90)</f>
        <v>564</v>
      </c>
      <c r="K90" s="28">
        <v>116801</v>
      </c>
      <c r="L90" s="29">
        <f>K90-10%*K90</f>
        <v>105120.9</v>
      </c>
    </row>
    <row r="91" spans="1:12" hidden="1" thickBot="1" x14ac:dyDescent="0.3">
      <c r="A91" s="4" t="s">
        <v>180</v>
      </c>
      <c r="B91" s="5" t="s">
        <v>181</v>
      </c>
      <c r="C91" s="6">
        <v>0.33333333333333331</v>
      </c>
      <c r="D91" s="8">
        <v>0.80763888888888891</v>
      </c>
      <c r="E91" s="7">
        <f>D91-C91</f>
        <v>0.47430555555555559</v>
      </c>
      <c r="F91" s="7">
        <f>AVERAGE(C91:E91)</f>
        <v>0.53842592592592597</v>
      </c>
      <c r="G91" s="21">
        <v>2</v>
      </c>
      <c r="H91" s="17" t="s">
        <v>234</v>
      </c>
      <c r="I91" s="18" t="s">
        <v>238</v>
      </c>
      <c r="J91" s="27">
        <f>PRODUCT(G91,I91)</f>
        <v>2</v>
      </c>
      <c r="K91" s="28">
        <v>105018</v>
      </c>
      <c r="L91" s="29">
        <f>K91-10%*K91</f>
        <v>94516.2</v>
      </c>
    </row>
    <row r="92" spans="1:12" hidden="1" thickBot="1" x14ac:dyDescent="0.3">
      <c r="A92" s="4" t="s">
        <v>178</v>
      </c>
      <c r="B92" s="5" t="s">
        <v>179</v>
      </c>
      <c r="C92" s="6">
        <v>0.33333333333333331</v>
      </c>
      <c r="D92" s="8">
        <v>0.7319444444444444</v>
      </c>
      <c r="E92" s="7">
        <f>D92-C92</f>
        <v>0.39861111111111108</v>
      </c>
      <c r="F92" s="7">
        <f>AVERAGE(C92:E92)</f>
        <v>0.48796296296296293</v>
      </c>
      <c r="G92" s="21">
        <v>3</v>
      </c>
      <c r="H92" s="17" t="s">
        <v>233</v>
      </c>
      <c r="I92" s="17">
        <v>124</v>
      </c>
      <c r="J92" s="26" t="s">
        <v>238</v>
      </c>
      <c r="K92" s="28">
        <v>111703</v>
      </c>
      <c r="L92" s="29">
        <f>K92-10%*K92</f>
        <v>100532.7</v>
      </c>
    </row>
    <row r="93" spans="1:12" hidden="1" thickBot="1" x14ac:dyDescent="0.3">
      <c r="A93" s="4" t="s">
        <v>182</v>
      </c>
      <c r="B93" s="5" t="s">
        <v>183</v>
      </c>
      <c r="C93" s="6">
        <v>0.35416666666666669</v>
      </c>
      <c r="D93" s="8">
        <v>0.68125000000000002</v>
      </c>
      <c r="E93" s="7">
        <f>D93-C93</f>
        <v>0.32708333333333334</v>
      </c>
      <c r="F93" s="7">
        <f>AVERAGE(C93:E93)</f>
        <v>0.45416666666666666</v>
      </c>
      <c r="G93" s="21">
        <v>1</v>
      </c>
      <c r="H93" s="17" t="s">
        <v>235</v>
      </c>
      <c r="I93" s="18" t="s">
        <v>238</v>
      </c>
      <c r="J93" s="26" t="s">
        <v>238</v>
      </c>
      <c r="K93" s="28">
        <v>102720</v>
      </c>
      <c r="L93" s="29">
        <f>K93-10%*K93</f>
        <v>92448</v>
      </c>
    </row>
    <row r="94" spans="1:12" hidden="1" thickBot="1" x14ac:dyDescent="0.3">
      <c r="A94" s="4" t="s">
        <v>184</v>
      </c>
      <c r="B94" s="5" t="s">
        <v>185</v>
      </c>
      <c r="C94" s="6">
        <v>0.33680555555555558</v>
      </c>
      <c r="D94" s="8">
        <v>0.6166666666666667</v>
      </c>
      <c r="E94" s="7">
        <f>D94-C94</f>
        <v>0.27986111111111112</v>
      </c>
      <c r="F94" s="7">
        <f>AVERAGE(C94:E94)</f>
        <v>0.41111111111111115</v>
      </c>
      <c r="G94" s="21">
        <v>2</v>
      </c>
      <c r="H94" s="17" t="s">
        <v>232</v>
      </c>
      <c r="I94" s="18" t="s">
        <v>238</v>
      </c>
      <c r="J94" s="26" t="s">
        <v>238</v>
      </c>
      <c r="K94" s="28">
        <v>100590</v>
      </c>
      <c r="L94" s="29">
        <f>K94-10%*K94</f>
        <v>90531</v>
      </c>
    </row>
    <row r="95" spans="1:12" thickBot="1" x14ac:dyDescent="0.3">
      <c r="A95" s="4" t="s">
        <v>186</v>
      </c>
      <c r="B95" s="5" t="s">
        <v>187</v>
      </c>
      <c r="C95" s="6">
        <v>0.33680555555555558</v>
      </c>
      <c r="D95" s="8">
        <v>0.71527777777777779</v>
      </c>
      <c r="E95" s="7">
        <f>D95-C95</f>
        <v>0.37847222222222221</v>
      </c>
      <c r="F95" s="7">
        <f>AVERAGE(C95:E95)</f>
        <v>0.47685185185185192</v>
      </c>
      <c r="G95" s="21">
        <v>3</v>
      </c>
      <c r="H95" s="17" t="s">
        <v>237</v>
      </c>
      <c r="I95" s="17">
        <v>51</v>
      </c>
      <c r="J95" s="27">
        <f>PRODUCT(G95,I95)</f>
        <v>153</v>
      </c>
      <c r="K95" s="28">
        <v>118938</v>
      </c>
      <c r="L95" s="29">
        <f>K95-10%*K95</f>
        <v>107044.2</v>
      </c>
    </row>
    <row r="96" spans="1:12" hidden="1" thickBot="1" x14ac:dyDescent="0.3">
      <c r="A96" s="4" t="s">
        <v>188</v>
      </c>
      <c r="B96" s="5" t="s">
        <v>189</v>
      </c>
      <c r="C96" s="6">
        <v>0.35416666666666669</v>
      </c>
      <c r="D96" s="8">
        <v>0.56111111111111112</v>
      </c>
      <c r="E96" s="7">
        <f>D96-C96</f>
        <v>0.20694444444444443</v>
      </c>
      <c r="F96" s="7">
        <f>AVERAGE(C96:E96)</f>
        <v>0.37407407407407406</v>
      </c>
      <c r="G96" s="21">
        <v>4</v>
      </c>
      <c r="H96" s="17" t="s">
        <v>235</v>
      </c>
      <c r="I96" s="18" t="s">
        <v>238</v>
      </c>
      <c r="J96" s="26" t="s">
        <v>238</v>
      </c>
      <c r="K96" s="28">
        <v>104812</v>
      </c>
      <c r="L96" s="29">
        <f>K96-10%*K96</f>
        <v>94330.8</v>
      </c>
    </row>
    <row r="97" spans="1:12" hidden="1" thickBot="1" x14ac:dyDescent="0.3">
      <c r="A97" s="4" t="s">
        <v>190</v>
      </c>
      <c r="B97" s="5" t="s">
        <v>191</v>
      </c>
      <c r="C97" s="6">
        <v>0.35416666666666669</v>
      </c>
      <c r="D97" s="8">
        <v>0.64930555555555558</v>
      </c>
      <c r="E97" s="7">
        <f>D97-C97</f>
        <v>0.2951388888888889</v>
      </c>
      <c r="F97" s="7">
        <f>AVERAGE(C97:E97)</f>
        <v>0.43287037037037041</v>
      </c>
      <c r="G97" s="21">
        <v>2</v>
      </c>
      <c r="H97" s="17" t="s">
        <v>234</v>
      </c>
      <c r="I97" s="18" t="s">
        <v>238</v>
      </c>
      <c r="J97" s="26" t="s">
        <v>238</v>
      </c>
      <c r="K97" s="28">
        <v>114118</v>
      </c>
      <c r="L97" s="29">
        <f>K97-10%*K97</f>
        <v>102706.2</v>
      </c>
    </row>
    <row r="98" spans="1:12" hidden="1" thickBot="1" x14ac:dyDescent="0.3">
      <c r="A98" s="4" t="s">
        <v>196</v>
      </c>
      <c r="B98" s="5" t="s">
        <v>197</v>
      </c>
      <c r="C98" s="6">
        <v>0.34375</v>
      </c>
      <c r="D98" s="8">
        <v>0.5395833333333333</v>
      </c>
      <c r="E98" s="7">
        <f>D98-C98</f>
        <v>0.1958333333333333</v>
      </c>
      <c r="F98" s="7">
        <f>AVERAGE(C98:E98)</f>
        <v>0.35972222222222222</v>
      </c>
      <c r="G98" s="21">
        <v>4</v>
      </c>
      <c r="H98" s="17" t="s">
        <v>232</v>
      </c>
      <c r="I98" s="18" t="s">
        <v>238</v>
      </c>
      <c r="J98" s="26" t="s">
        <v>238</v>
      </c>
      <c r="K98" s="28">
        <v>106567</v>
      </c>
      <c r="L98" s="29">
        <f>K98-10%*K98</f>
        <v>95910.3</v>
      </c>
    </row>
    <row r="99" spans="1:12" hidden="1" thickBot="1" x14ac:dyDescent="0.3">
      <c r="A99" s="4" t="s">
        <v>192</v>
      </c>
      <c r="B99" s="5" t="s">
        <v>193</v>
      </c>
      <c r="C99" s="6">
        <v>0.35416666666666669</v>
      </c>
      <c r="D99" s="8">
        <v>0.60972222222222228</v>
      </c>
      <c r="E99" s="7">
        <f>D99-C99</f>
        <v>0.25555555555555559</v>
      </c>
      <c r="F99" s="7">
        <f>AVERAGE(C99:E99)</f>
        <v>0.4064814814814815</v>
      </c>
      <c r="G99" s="21">
        <v>1</v>
      </c>
      <c r="H99" s="17" t="s">
        <v>234</v>
      </c>
      <c r="I99" s="18" t="s">
        <v>238</v>
      </c>
      <c r="J99" s="27">
        <f>PRODUCT(G99,I99)</f>
        <v>1</v>
      </c>
      <c r="K99" s="28">
        <v>111139</v>
      </c>
      <c r="L99" s="29">
        <f>K99-10%*K99</f>
        <v>100025.1</v>
      </c>
    </row>
    <row r="100" spans="1:12" hidden="1" thickBot="1" x14ac:dyDescent="0.3">
      <c r="A100" s="4" t="s">
        <v>194</v>
      </c>
      <c r="B100" s="5" t="s">
        <v>195</v>
      </c>
      <c r="C100" s="6">
        <v>0.33333333333333331</v>
      </c>
      <c r="D100" s="8">
        <v>0.53055555555555556</v>
      </c>
      <c r="E100" s="7">
        <f>D100-C100</f>
        <v>0.19722222222222224</v>
      </c>
      <c r="F100" s="7">
        <f>AVERAGE(C100:E100)</f>
        <v>0.35370370370370369</v>
      </c>
      <c r="G100" s="21">
        <v>5</v>
      </c>
      <c r="H100" s="17" t="s">
        <v>233</v>
      </c>
      <c r="I100" s="17">
        <v>131</v>
      </c>
      <c r="J100" s="26" t="s">
        <v>238</v>
      </c>
      <c r="K100" s="28">
        <v>110540</v>
      </c>
      <c r="L100" s="29">
        <f>K100-10%*K100</f>
        <v>99486</v>
      </c>
    </row>
    <row r="101" spans="1:12" hidden="1" thickBot="1" x14ac:dyDescent="0.3">
      <c r="A101" s="4" t="s">
        <v>198</v>
      </c>
      <c r="B101" s="5" t="s">
        <v>199</v>
      </c>
      <c r="C101" s="6">
        <v>0.33333333333333331</v>
      </c>
      <c r="D101" s="8">
        <v>0.78194444444444444</v>
      </c>
      <c r="E101" s="7">
        <f>D101-C101</f>
        <v>0.44861111111111113</v>
      </c>
      <c r="F101" s="7">
        <f>AVERAGE(C101:E101)</f>
        <v>0.52129629629629626</v>
      </c>
      <c r="G101" s="21">
        <v>3</v>
      </c>
      <c r="H101" s="17" t="s">
        <v>234</v>
      </c>
      <c r="I101" s="18" t="s">
        <v>238</v>
      </c>
      <c r="J101" s="26" t="s">
        <v>238</v>
      </c>
      <c r="K101" s="28">
        <v>103019</v>
      </c>
      <c r="L101" s="29">
        <f>K101-10%*K101</f>
        <v>92717.1</v>
      </c>
    </row>
    <row r="102" spans="1:12" thickBot="1" x14ac:dyDescent="0.3">
      <c r="A102" s="4" t="s">
        <v>200</v>
      </c>
      <c r="B102" s="5" t="s">
        <v>201</v>
      </c>
      <c r="C102" s="6">
        <v>0.34375</v>
      </c>
      <c r="D102" s="8">
        <v>0.52500000000000002</v>
      </c>
      <c r="E102" s="7">
        <f>D102-C102</f>
        <v>0.18125000000000002</v>
      </c>
      <c r="F102" s="7">
        <f>AVERAGE(C102:E102)</f>
        <v>0.35000000000000003</v>
      </c>
      <c r="G102" s="21">
        <v>4</v>
      </c>
      <c r="H102" s="17" t="s">
        <v>232</v>
      </c>
      <c r="I102" s="18" t="s">
        <v>238</v>
      </c>
      <c r="J102" s="26" t="s">
        <v>238</v>
      </c>
      <c r="K102" s="28">
        <v>119732</v>
      </c>
      <c r="L102" s="29">
        <f>K102-10%*K102</f>
        <v>107758.8</v>
      </c>
    </row>
    <row r="103" spans="1:12" hidden="1" thickBot="1" x14ac:dyDescent="0.3">
      <c r="A103" s="4" t="s">
        <v>202</v>
      </c>
      <c r="B103" s="5" t="s">
        <v>203</v>
      </c>
      <c r="C103" s="6">
        <v>0.35416666666666669</v>
      </c>
      <c r="D103" s="8">
        <v>0.66527777777777775</v>
      </c>
      <c r="E103" s="7">
        <f>D103-C103</f>
        <v>0.31111111111111106</v>
      </c>
      <c r="F103" s="7">
        <f>AVERAGE(C103:E103)</f>
        <v>0.44351851851851848</v>
      </c>
      <c r="G103" s="21">
        <v>3</v>
      </c>
      <c r="H103" s="17" t="s">
        <v>236</v>
      </c>
      <c r="I103" s="17">
        <v>92</v>
      </c>
      <c r="J103" s="27">
        <f>PRODUCT(G103,I103)</f>
        <v>276</v>
      </c>
      <c r="K103" s="28">
        <v>107898</v>
      </c>
      <c r="L103" s="29">
        <f>K103-10%*K103</f>
        <v>97108.2</v>
      </c>
    </row>
    <row r="104" spans="1:12" hidden="1" thickBot="1" x14ac:dyDescent="0.3">
      <c r="A104" s="4" t="s">
        <v>206</v>
      </c>
      <c r="B104" s="5" t="s">
        <v>207</v>
      </c>
      <c r="C104" s="6">
        <v>0.33680555555555558</v>
      </c>
      <c r="D104" s="8">
        <v>0.51249999999999996</v>
      </c>
      <c r="E104" s="7">
        <f>D104-C104</f>
        <v>0.17569444444444438</v>
      </c>
      <c r="F104" s="7">
        <f>AVERAGE(C104:E104)</f>
        <v>0.34166666666666662</v>
      </c>
      <c r="G104" s="21">
        <v>5</v>
      </c>
      <c r="H104" s="17" t="s">
        <v>232</v>
      </c>
      <c r="I104" s="18" t="s">
        <v>238</v>
      </c>
      <c r="J104" s="27">
        <f>PRODUCT(G104,I104)</f>
        <v>5</v>
      </c>
      <c r="K104" s="28">
        <v>116226</v>
      </c>
      <c r="L104" s="29">
        <f>K104-10%*K104</f>
        <v>104603.4</v>
      </c>
    </row>
    <row r="105" spans="1:12" hidden="1" thickBot="1" x14ac:dyDescent="0.3">
      <c r="A105" s="4" t="s">
        <v>204</v>
      </c>
      <c r="B105" s="5" t="s">
        <v>205</v>
      </c>
      <c r="C105" s="6">
        <v>0.34375</v>
      </c>
      <c r="D105" s="8">
        <v>0.64930555555555558</v>
      </c>
      <c r="E105" s="7">
        <f>D105-C105</f>
        <v>0.30555555555555558</v>
      </c>
      <c r="F105" s="7">
        <f>AVERAGE(C105:E105)</f>
        <v>0.43287037037037041</v>
      </c>
      <c r="G105" s="21">
        <v>5</v>
      </c>
      <c r="H105" s="17" t="s">
        <v>236</v>
      </c>
      <c r="I105" s="17">
        <v>81</v>
      </c>
      <c r="J105" s="26" t="s">
        <v>238</v>
      </c>
      <c r="K105" s="28">
        <v>102985</v>
      </c>
      <c r="L105" s="29">
        <f>K105-10%*K105</f>
        <v>92686.5</v>
      </c>
    </row>
    <row r="106" spans="1:12" thickBot="1" x14ac:dyDescent="0.3">
      <c r="A106" s="4" t="s">
        <v>208</v>
      </c>
      <c r="B106" s="5" t="s">
        <v>209</v>
      </c>
      <c r="C106" s="6">
        <v>0.34375</v>
      </c>
      <c r="D106" s="8">
        <v>0.76597222222222228</v>
      </c>
      <c r="E106" s="7">
        <f>D106-C106</f>
        <v>0.42222222222222228</v>
      </c>
      <c r="F106" s="7">
        <f>AVERAGE(C106:E106)</f>
        <v>0.51064814814814818</v>
      </c>
      <c r="G106" s="21">
        <v>2</v>
      </c>
      <c r="H106" s="17" t="s">
        <v>234</v>
      </c>
      <c r="I106" s="18" t="s">
        <v>238</v>
      </c>
      <c r="J106" s="26" t="s">
        <v>238</v>
      </c>
      <c r="K106" s="28">
        <v>118168</v>
      </c>
      <c r="L106" s="29">
        <f>K106-10%*K106</f>
        <v>106351.2</v>
      </c>
    </row>
    <row r="107" spans="1:12" hidden="1" thickBot="1" x14ac:dyDescent="0.3">
      <c r="A107" s="4" t="s">
        <v>210</v>
      </c>
      <c r="B107" s="5" t="s">
        <v>211</v>
      </c>
      <c r="C107" s="6">
        <v>0.34375</v>
      </c>
      <c r="D107" s="8">
        <v>0.64097222222222228</v>
      </c>
      <c r="E107" s="7">
        <f>D107-C107</f>
        <v>0.29722222222222228</v>
      </c>
      <c r="F107" s="7">
        <f>AVERAGE(C107:E107)</f>
        <v>0.42731481481481487</v>
      </c>
      <c r="G107" s="21">
        <v>2</v>
      </c>
      <c r="H107" s="17" t="s">
        <v>235</v>
      </c>
      <c r="I107" s="18" t="s">
        <v>238</v>
      </c>
      <c r="J107" s="26" t="s">
        <v>238</v>
      </c>
      <c r="K107" s="28">
        <v>108219</v>
      </c>
      <c r="L107" s="29">
        <f>K107-10%*K107</f>
        <v>97397.1</v>
      </c>
    </row>
    <row r="108" spans="1:12" hidden="1" thickBot="1" x14ac:dyDescent="0.3">
      <c r="A108" s="4" t="s">
        <v>212</v>
      </c>
      <c r="B108" s="5" t="s">
        <v>213</v>
      </c>
      <c r="C108" s="6">
        <v>0.37847222222222227</v>
      </c>
      <c r="D108" s="8">
        <v>0.72291666666666665</v>
      </c>
      <c r="E108" s="7">
        <f>D108-C108</f>
        <v>0.34444444444444439</v>
      </c>
      <c r="F108" s="7">
        <f>AVERAGE(C108:E108)</f>
        <v>0.48194444444444445</v>
      </c>
      <c r="G108" s="21">
        <v>4</v>
      </c>
      <c r="H108" s="17" t="s">
        <v>233</v>
      </c>
      <c r="I108" s="17">
        <v>92</v>
      </c>
      <c r="J108" s="27">
        <f>PRODUCT(G108,I108)</f>
        <v>368</v>
      </c>
      <c r="K108" s="28">
        <v>113360</v>
      </c>
      <c r="L108" s="29">
        <f>K108-10%*K108</f>
        <v>102024</v>
      </c>
    </row>
    <row r="109" spans="1:12" hidden="1" thickBot="1" x14ac:dyDescent="0.3">
      <c r="A109" s="4" t="s">
        <v>214</v>
      </c>
      <c r="B109" s="5" t="s">
        <v>215</v>
      </c>
      <c r="C109" s="6">
        <v>0.35416666666666669</v>
      </c>
      <c r="D109" s="8">
        <v>0.55555555555555558</v>
      </c>
      <c r="E109" s="7">
        <f>D109-C109</f>
        <v>0.2013888888888889</v>
      </c>
      <c r="F109" s="7">
        <f>AVERAGE(C109:E109)</f>
        <v>0.37037037037037041</v>
      </c>
      <c r="G109" s="21">
        <v>2</v>
      </c>
      <c r="H109" s="17" t="s">
        <v>232</v>
      </c>
      <c r="I109" s="18" t="s">
        <v>238</v>
      </c>
      <c r="J109" s="26" t="s">
        <v>238</v>
      </c>
      <c r="K109" s="28">
        <v>112901</v>
      </c>
      <c r="L109" s="29">
        <f>K109-10%*K109</f>
        <v>101610.9</v>
      </c>
    </row>
    <row r="110" spans="1:12" hidden="1" thickBot="1" x14ac:dyDescent="0.3">
      <c r="A110" s="4" t="s">
        <v>216</v>
      </c>
      <c r="B110" s="5" t="s">
        <v>217</v>
      </c>
      <c r="C110" s="6">
        <v>0.33680555555555558</v>
      </c>
      <c r="D110" s="8">
        <v>0.71805555555555556</v>
      </c>
      <c r="E110" s="7">
        <f>D110-C110</f>
        <v>0.38124999999999998</v>
      </c>
      <c r="F110" s="7">
        <f>AVERAGE(C110:E110)</f>
        <v>0.4787037037037038</v>
      </c>
      <c r="G110" s="21">
        <v>1</v>
      </c>
      <c r="H110" s="17" t="s">
        <v>236</v>
      </c>
      <c r="I110" s="17">
        <v>115</v>
      </c>
      <c r="J110" s="27">
        <f>PRODUCT(G110,I110)</f>
        <v>115</v>
      </c>
      <c r="K110" s="28">
        <v>101672</v>
      </c>
      <c r="L110" s="29">
        <f>K110-10%*K110</f>
        <v>91504.8</v>
      </c>
    </row>
    <row r="111" spans="1:12" hidden="1" thickBot="1" x14ac:dyDescent="0.3">
      <c r="A111" s="4" t="s">
        <v>218</v>
      </c>
      <c r="B111" s="5" t="s">
        <v>219</v>
      </c>
      <c r="C111" s="6">
        <v>0.33333333333333331</v>
      </c>
      <c r="D111" s="8">
        <v>0.75486111111111109</v>
      </c>
      <c r="E111" s="7">
        <f>D111-C111</f>
        <v>0.42152777777777778</v>
      </c>
      <c r="F111" s="7">
        <f>AVERAGE(C111:E111)</f>
        <v>0.50324074074074077</v>
      </c>
      <c r="G111" s="21">
        <v>3</v>
      </c>
      <c r="H111" s="17" t="s">
        <v>235</v>
      </c>
      <c r="I111" s="18" t="s">
        <v>238</v>
      </c>
      <c r="J111" s="26" t="s">
        <v>238</v>
      </c>
      <c r="K111" s="28">
        <v>106892</v>
      </c>
      <c r="L111" s="29">
        <f>K111-10%*K111</f>
        <v>96202.8</v>
      </c>
    </row>
    <row r="112" spans="1:12" hidden="1" thickBot="1" x14ac:dyDescent="0.3">
      <c r="A112" s="4" t="s">
        <v>220</v>
      </c>
      <c r="B112" s="5" t="s">
        <v>221</v>
      </c>
      <c r="C112" s="6">
        <v>0.35416666666666669</v>
      </c>
      <c r="D112" s="8">
        <v>0.58125000000000004</v>
      </c>
      <c r="E112" s="7">
        <f>D112-C112</f>
        <v>0.22708333333333336</v>
      </c>
      <c r="F112" s="7">
        <f>AVERAGE(C112:E112)</f>
        <v>0.38750000000000001</v>
      </c>
      <c r="G112" s="21">
        <v>2</v>
      </c>
      <c r="H112" s="17" t="s">
        <v>235</v>
      </c>
      <c r="I112" s="18" t="s">
        <v>238</v>
      </c>
      <c r="J112" s="26" t="s">
        <v>238</v>
      </c>
      <c r="K112" s="28">
        <v>114450</v>
      </c>
      <c r="L112" s="29">
        <f>K112-10%*K112</f>
        <v>103005</v>
      </c>
    </row>
    <row r="113" spans="1:12" hidden="1" thickBot="1" x14ac:dyDescent="0.3">
      <c r="A113" s="4" t="s">
        <v>224</v>
      </c>
      <c r="B113" s="5" t="s">
        <v>225</v>
      </c>
      <c r="C113" s="6">
        <v>0.34375</v>
      </c>
      <c r="D113" s="8">
        <v>0.69236111111111109</v>
      </c>
      <c r="E113" s="7">
        <f>D113-C113</f>
        <v>0.34861111111111109</v>
      </c>
      <c r="F113" s="7">
        <f>AVERAGE(C113:E113)</f>
        <v>0.46157407407407397</v>
      </c>
      <c r="G113" s="21">
        <v>3</v>
      </c>
      <c r="H113" s="17" t="s">
        <v>234</v>
      </c>
      <c r="I113" s="18" t="s">
        <v>238</v>
      </c>
      <c r="J113" s="27">
        <f>PRODUCT(G113,I113)</f>
        <v>3</v>
      </c>
      <c r="K113" s="28">
        <v>107059</v>
      </c>
      <c r="L113" s="29">
        <f>K113-10%*K113</f>
        <v>96353.1</v>
      </c>
    </row>
    <row r="114" spans="1:12" thickBot="1" x14ac:dyDescent="0.3">
      <c r="A114" s="4" t="s">
        <v>222</v>
      </c>
      <c r="B114" s="5" t="s">
        <v>223</v>
      </c>
      <c r="C114" s="6">
        <v>0.35416666666666669</v>
      </c>
      <c r="D114" s="8">
        <v>0.58402777777777781</v>
      </c>
      <c r="E114" s="7">
        <f>D114-C114</f>
        <v>0.22986111111111113</v>
      </c>
      <c r="F114" s="7">
        <f>AVERAGE(C114:E114)</f>
        <v>0.38935185185185189</v>
      </c>
      <c r="G114" s="21">
        <v>2</v>
      </c>
      <c r="H114" s="17" t="s">
        <v>237</v>
      </c>
      <c r="I114" s="17">
        <v>124</v>
      </c>
      <c r="J114" s="26" t="s">
        <v>238</v>
      </c>
      <c r="K114" s="28">
        <v>117696</v>
      </c>
      <c r="L114" s="29">
        <f>K114-10%*K114</f>
        <v>105926.39999999999</v>
      </c>
    </row>
    <row r="115" spans="1:12" hidden="1" thickBot="1" x14ac:dyDescent="0.3">
      <c r="A115" s="4" t="s">
        <v>226</v>
      </c>
      <c r="B115" s="5" t="s">
        <v>227</v>
      </c>
      <c r="C115" s="6">
        <v>0.33680555555555558</v>
      </c>
      <c r="D115" s="8">
        <v>0.78819444444444442</v>
      </c>
      <c r="E115" s="7">
        <f>D115-C115</f>
        <v>0.45138888888888884</v>
      </c>
      <c r="F115" s="7">
        <f>AVERAGE(C115:E115)</f>
        <v>0.52546296296296291</v>
      </c>
      <c r="G115" s="21">
        <v>3</v>
      </c>
      <c r="H115" s="17" t="s">
        <v>236</v>
      </c>
      <c r="I115" s="17">
        <v>198</v>
      </c>
      <c r="J115" s="27">
        <f>PRODUCT(G115,I115)</f>
        <v>594</v>
      </c>
      <c r="K115" s="28">
        <v>110901</v>
      </c>
      <c r="L115" s="29">
        <f>K115-10%*K115</f>
        <v>99810.9</v>
      </c>
    </row>
    <row r="116" spans="1:12" ht="13.5" hidden="1" thickBot="1" x14ac:dyDescent="0.25">
      <c r="A116" s="13" t="s">
        <v>228</v>
      </c>
      <c r="B116" s="14" t="s">
        <v>229</v>
      </c>
      <c r="C116" s="15">
        <v>0.375</v>
      </c>
      <c r="D116" s="15">
        <v>0.79166666666666663</v>
      </c>
      <c r="E116" s="16">
        <f>D116-C116</f>
        <v>0.41666666666666663</v>
      </c>
      <c r="F116" s="7">
        <f>AVERAGE(C116:E116)</f>
        <v>0.52777777777777768</v>
      </c>
      <c r="G116" s="21">
        <v>4</v>
      </c>
      <c r="H116" s="17" t="s">
        <v>235</v>
      </c>
      <c r="I116" s="18" t="s">
        <v>238</v>
      </c>
      <c r="J116" s="26" t="s">
        <v>238</v>
      </c>
      <c r="K116" s="28">
        <v>100341</v>
      </c>
      <c r="L116" s="29">
        <f>K116-10%*K116</f>
        <v>90306.9</v>
      </c>
    </row>
    <row r="117" spans="1:12" ht="15.75" hidden="1" customHeight="1" x14ac:dyDescent="0.2"/>
    <row r="118" spans="1:12" ht="15.75" hidden="1" customHeight="1" x14ac:dyDescent="0.2"/>
    <row r="119" spans="1:12" ht="15.75" hidden="1" customHeight="1" x14ac:dyDescent="0.2"/>
  </sheetData>
  <autoFilter ref="K1:K119">
    <filterColumn colId="0">
      <top10 val="20" filterVal="117572"/>
    </filterColumn>
  </autoFilter>
  <sortState ref="A6:L116">
    <sortCondition ref="A6:A116"/>
    <sortCondition ref="E6:E116"/>
    <sortCondition ref="G6:G116"/>
  </sortState>
  <mergeCells count="1">
    <mergeCell ref="B1:L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INTRODUCCIÓN </vt:lpstr>
      <vt:lpstr>DATOS</vt:lpstr>
      <vt:lpstr>FILTROS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Lourdes Barrionuevo</cp:lastModifiedBy>
  <dcterms:modified xsi:type="dcterms:W3CDTF">2025-08-14T17:43:41Z</dcterms:modified>
</cp:coreProperties>
</file>