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03"/>
  <workbookPr/>
  <xr:revisionPtr revIDLastSave="0" documentId="8_{79A69562-0386-4255-A828-41C594725FFE}" xr6:coauthVersionLast="47" xr6:coauthVersionMax="47" xr10:uidLastSave="{00000000-0000-0000-0000-000000000000}"/>
  <bookViews>
    <workbookView xWindow="240" yWindow="105" windowWidth="14805" windowHeight="8010" firstSheet="1" activeTab="1" xr2:uid="{00000000-000D-0000-FFFF-FFFF00000000}"/>
  </bookViews>
  <sheets>
    <sheet name="Hoja1" sheetId="1" r:id="rId1"/>
    <sheet name="Hoja2" sheetId="2" r:id="rId2"/>
    <sheet name="Hoja3" sheetId="3" r:id="rId3"/>
  </sheets>
  <definedNames>
    <definedName name="_xlnm._FilterDatabase" localSheetId="2" hidden="1">Hoja3!$B$3:$P$103</definedName>
    <definedName name="_xlchart.v2.0" hidden="1">Hoja3!$B$5:$B$21</definedName>
    <definedName name="_xlchart.v2.1" hidden="1">Hoja3!$M$5:$M$21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3" i="3" l="1"/>
  <c r="N103" i="3" s="1"/>
  <c r="P103" i="3" s="1"/>
  <c r="E103" i="3"/>
  <c r="M102" i="3"/>
  <c r="N102" i="3" s="1"/>
  <c r="P102" i="3" s="1"/>
  <c r="E102" i="3"/>
  <c r="P101" i="3"/>
  <c r="M101" i="3"/>
  <c r="O101" i="3" s="1"/>
  <c r="E101" i="3"/>
  <c r="M100" i="3"/>
  <c r="N100" i="3" s="1"/>
  <c r="P100" i="3" s="1"/>
  <c r="E100" i="3"/>
  <c r="P99" i="3"/>
  <c r="M99" i="3"/>
  <c r="O99" i="3" s="1"/>
  <c r="E99" i="3"/>
  <c r="P98" i="3"/>
  <c r="M98" i="3"/>
  <c r="O98" i="3" s="1"/>
  <c r="E98" i="3"/>
  <c r="M97" i="3"/>
  <c r="N97" i="3" s="1"/>
  <c r="P97" i="3" s="1"/>
  <c r="E97" i="3"/>
  <c r="P96" i="3"/>
  <c r="M96" i="3"/>
  <c r="O96" i="3" s="1"/>
  <c r="E96" i="3"/>
  <c r="P95" i="3"/>
  <c r="M95" i="3"/>
  <c r="O95" i="3" s="1"/>
  <c r="E95" i="3"/>
  <c r="P94" i="3"/>
  <c r="M94" i="3"/>
  <c r="O94" i="3" s="1"/>
  <c r="E94" i="3"/>
  <c r="P93" i="3"/>
  <c r="M93" i="3"/>
  <c r="O93" i="3" s="1"/>
  <c r="E93" i="3"/>
  <c r="P92" i="3"/>
  <c r="M92" i="3"/>
  <c r="O92" i="3" s="1"/>
  <c r="E92" i="3"/>
  <c r="P91" i="3"/>
  <c r="M91" i="3"/>
  <c r="O91" i="3" s="1"/>
  <c r="E91" i="3"/>
  <c r="P90" i="3"/>
  <c r="M90" i="3"/>
  <c r="O90" i="3" s="1"/>
  <c r="E90" i="3"/>
  <c r="P89" i="3"/>
  <c r="M89" i="3"/>
  <c r="O89" i="3" s="1"/>
  <c r="E89" i="3"/>
  <c r="M88" i="3"/>
  <c r="N88" i="3" s="1"/>
  <c r="P88" i="3" s="1"/>
  <c r="E88" i="3"/>
  <c r="P87" i="3"/>
  <c r="M87" i="3"/>
  <c r="O87" i="3" s="1"/>
  <c r="E87" i="3"/>
  <c r="P86" i="3"/>
  <c r="M86" i="3"/>
  <c r="O86" i="3" s="1"/>
  <c r="E86" i="3"/>
  <c r="P85" i="3"/>
  <c r="M85" i="3"/>
  <c r="O85" i="3" s="1"/>
  <c r="E85" i="3"/>
  <c r="M84" i="3"/>
  <c r="N84" i="3" s="1"/>
  <c r="P84" i="3" s="1"/>
  <c r="E84" i="3"/>
  <c r="M83" i="3"/>
  <c r="N83" i="3" s="1"/>
  <c r="P83" i="3" s="1"/>
  <c r="E83" i="3"/>
  <c r="M82" i="3"/>
  <c r="N82" i="3" s="1"/>
  <c r="P82" i="3" s="1"/>
  <c r="E82" i="3"/>
  <c r="M81" i="3"/>
  <c r="N81" i="3" s="1"/>
  <c r="P81" i="3" s="1"/>
  <c r="E81" i="3"/>
  <c r="M80" i="3"/>
  <c r="N80" i="3" s="1"/>
  <c r="P80" i="3" s="1"/>
  <c r="E80" i="3"/>
  <c r="P79" i="3"/>
  <c r="M79" i="3"/>
  <c r="O79" i="3" s="1"/>
  <c r="E79" i="3"/>
  <c r="P78" i="3"/>
  <c r="M78" i="3"/>
  <c r="O78" i="3" s="1"/>
  <c r="E78" i="3"/>
  <c r="M77" i="3"/>
  <c r="N77" i="3" s="1"/>
  <c r="P77" i="3" s="1"/>
  <c r="E77" i="3"/>
  <c r="M76" i="3"/>
  <c r="N76" i="3" s="1"/>
  <c r="P76" i="3" s="1"/>
  <c r="E76" i="3"/>
  <c r="M75" i="3"/>
  <c r="N75" i="3" s="1"/>
  <c r="P75" i="3" s="1"/>
  <c r="E75" i="3"/>
  <c r="M74" i="3"/>
  <c r="N74" i="3" s="1"/>
  <c r="P74" i="3" s="1"/>
  <c r="E74" i="3"/>
  <c r="P73" i="3"/>
  <c r="M73" i="3"/>
  <c r="O73" i="3" s="1"/>
  <c r="E73" i="3"/>
  <c r="M72" i="3"/>
  <c r="N72" i="3" s="1"/>
  <c r="P72" i="3" s="1"/>
  <c r="E72" i="3"/>
  <c r="M71" i="3"/>
  <c r="N71" i="3" s="1"/>
  <c r="P71" i="3" s="1"/>
  <c r="E71" i="3"/>
  <c r="M70" i="3"/>
  <c r="N70" i="3" s="1"/>
  <c r="P70" i="3" s="1"/>
  <c r="E70" i="3"/>
  <c r="M69" i="3"/>
  <c r="N69" i="3" s="1"/>
  <c r="P69" i="3" s="1"/>
  <c r="E69" i="3"/>
  <c r="P68" i="3"/>
  <c r="M68" i="3"/>
  <c r="O68" i="3" s="1"/>
  <c r="E68" i="3"/>
  <c r="M67" i="3"/>
  <c r="N67" i="3" s="1"/>
  <c r="P67" i="3" s="1"/>
  <c r="E67" i="3"/>
  <c r="M66" i="3"/>
  <c r="N66" i="3" s="1"/>
  <c r="P66" i="3" s="1"/>
  <c r="E66" i="3"/>
  <c r="P65" i="3"/>
  <c r="M65" i="3"/>
  <c r="O65" i="3" s="1"/>
  <c r="E65" i="3"/>
  <c r="M64" i="3"/>
  <c r="N64" i="3" s="1"/>
  <c r="P64" i="3" s="1"/>
  <c r="E64" i="3"/>
  <c r="P63" i="3"/>
  <c r="M63" i="3"/>
  <c r="O63" i="3" s="1"/>
  <c r="E63" i="3"/>
  <c r="P62" i="3"/>
  <c r="M62" i="3"/>
  <c r="O62" i="3" s="1"/>
  <c r="E62" i="3"/>
  <c r="M61" i="3"/>
  <c r="N61" i="3" s="1"/>
  <c r="P61" i="3" s="1"/>
  <c r="E61" i="3"/>
  <c r="M60" i="3"/>
  <c r="N60" i="3" s="1"/>
  <c r="P60" i="3" s="1"/>
  <c r="E60" i="3"/>
  <c r="M59" i="3"/>
  <c r="N59" i="3" s="1"/>
  <c r="P59" i="3" s="1"/>
  <c r="E59" i="3"/>
  <c r="M58" i="3"/>
  <c r="N58" i="3" s="1"/>
  <c r="P58" i="3" s="1"/>
  <c r="E58" i="3"/>
  <c r="M57" i="3"/>
  <c r="N57" i="3" s="1"/>
  <c r="P57" i="3" s="1"/>
  <c r="E57" i="3"/>
  <c r="P56" i="3"/>
  <c r="M56" i="3"/>
  <c r="O56" i="3" s="1"/>
  <c r="E56" i="3"/>
  <c r="P55" i="3"/>
  <c r="M55" i="3"/>
  <c r="O55" i="3" s="1"/>
  <c r="E55" i="3"/>
  <c r="M54" i="3"/>
  <c r="N54" i="3" s="1"/>
  <c r="P54" i="3" s="1"/>
  <c r="E54" i="3"/>
  <c r="M53" i="3"/>
  <c r="N53" i="3" s="1"/>
  <c r="P53" i="3" s="1"/>
  <c r="E53" i="3"/>
  <c r="M52" i="3"/>
  <c r="N52" i="3" s="1"/>
  <c r="P52" i="3" s="1"/>
  <c r="E52" i="3"/>
  <c r="P51" i="3"/>
  <c r="M51" i="3"/>
  <c r="O51" i="3" s="1"/>
  <c r="E51" i="3"/>
  <c r="M50" i="3"/>
  <c r="N50" i="3" s="1"/>
  <c r="P50" i="3" s="1"/>
  <c r="E50" i="3"/>
  <c r="M49" i="3"/>
  <c r="N49" i="3" s="1"/>
  <c r="P49" i="3" s="1"/>
  <c r="E49" i="3"/>
  <c r="P48" i="3"/>
  <c r="M48" i="3"/>
  <c r="O48" i="3" s="1"/>
  <c r="E48" i="3"/>
  <c r="P47" i="3"/>
  <c r="M47" i="3"/>
  <c r="O47" i="3" s="1"/>
  <c r="E47" i="3"/>
  <c r="P46" i="3"/>
  <c r="M46" i="3"/>
  <c r="O46" i="3" s="1"/>
  <c r="E46" i="3"/>
  <c r="P45" i="3"/>
  <c r="M45" i="3"/>
  <c r="O45" i="3" s="1"/>
  <c r="E45" i="3"/>
  <c r="M44" i="3"/>
  <c r="N44" i="3" s="1"/>
  <c r="P44" i="3" s="1"/>
  <c r="E44" i="3"/>
  <c r="M43" i="3"/>
  <c r="N43" i="3" s="1"/>
  <c r="P43" i="3" s="1"/>
  <c r="E43" i="3"/>
  <c r="P42" i="3"/>
  <c r="M42" i="3"/>
  <c r="O42" i="3" s="1"/>
  <c r="E42" i="3"/>
  <c r="P41" i="3"/>
  <c r="M41" i="3"/>
  <c r="O41" i="3" s="1"/>
  <c r="E41" i="3"/>
  <c r="M40" i="3"/>
  <c r="N40" i="3" s="1"/>
  <c r="P40" i="3" s="1"/>
  <c r="E40" i="3"/>
  <c r="P39" i="3"/>
  <c r="M39" i="3"/>
  <c r="O39" i="3" s="1"/>
  <c r="E39" i="3"/>
  <c r="M38" i="3"/>
  <c r="N38" i="3" s="1"/>
  <c r="P38" i="3" s="1"/>
  <c r="E38" i="3"/>
  <c r="M37" i="3"/>
  <c r="N37" i="3" s="1"/>
  <c r="P37" i="3" s="1"/>
  <c r="E37" i="3"/>
  <c r="P36" i="3"/>
  <c r="M36" i="3"/>
  <c r="O36" i="3" s="1"/>
  <c r="E36" i="3"/>
  <c r="P35" i="3"/>
  <c r="M35" i="3"/>
  <c r="O35" i="3" s="1"/>
  <c r="E35" i="3"/>
  <c r="P34" i="3"/>
  <c r="M34" i="3"/>
  <c r="O34" i="3" s="1"/>
  <c r="E34" i="3"/>
  <c r="P33" i="3"/>
  <c r="M33" i="3"/>
  <c r="O33" i="3" s="1"/>
  <c r="E33" i="3"/>
  <c r="M32" i="3"/>
  <c r="N32" i="3" s="1"/>
  <c r="P32" i="3" s="1"/>
  <c r="E32" i="3"/>
  <c r="P31" i="3"/>
  <c r="M31" i="3"/>
  <c r="O31" i="3" s="1"/>
  <c r="E31" i="3"/>
  <c r="M30" i="3"/>
  <c r="N30" i="3" s="1"/>
  <c r="P30" i="3" s="1"/>
  <c r="E30" i="3"/>
  <c r="P29" i="3"/>
  <c r="M29" i="3"/>
  <c r="O29" i="3" s="1"/>
  <c r="E29" i="3"/>
  <c r="P28" i="3"/>
  <c r="M28" i="3"/>
  <c r="O28" i="3" s="1"/>
  <c r="E28" i="3"/>
  <c r="P27" i="3"/>
  <c r="M27" i="3"/>
  <c r="O27" i="3" s="1"/>
  <c r="E27" i="3"/>
  <c r="M26" i="3"/>
  <c r="N26" i="3" s="1"/>
  <c r="P26" i="3" s="1"/>
  <c r="E26" i="3"/>
  <c r="M25" i="3"/>
  <c r="N25" i="3" s="1"/>
  <c r="P25" i="3" s="1"/>
  <c r="E25" i="3"/>
  <c r="P24" i="3"/>
  <c r="M24" i="3"/>
  <c r="O24" i="3" s="1"/>
  <c r="E24" i="3"/>
  <c r="P23" i="3"/>
  <c r="M23" i="3"/>
  <c r="O23" i="3" s="1"/>
  <c r="E23" i="3"/>
  <c r="M22" i="3"/>
  <c r="N22" i="3" s="1"/>
  <c r="P22" i="3" s="1"/>
  <c r="E22" i="3"/>
  <c r="M21" i="3"/>
  <c r="N21" i="3" s="1"/>
  <c r="P21" i="3" s="1"/>
  <c r="E21" i="3"/>
  <c r="P20" i="3"/>
  <c r="M20" i="3"/>
  <c r="O20" i="3" s="1"/>
  <c r="E20" i="3"/>
  <c r="P19" i="3"/>
  <c r="M19" i="3"/>
  <c r="O19" i="3" s="1"/>
  <c r="E19" i="3"/>
  <c r="M18" i="3"/>
  <c r="N18" i="3" s="1"/>
  <c r="P18" i="3" s="1"/>
  <c r="E18" i="3"/>
  <c r="M17" i="3"/>
  <c r="N17" i="3" s="1"/>
  <c r="P17" i="3" s="1"/>
  <c r="E17" i="3"/>
  <c r="P16" i="3"/>
  <c r="M16" i="3"/>
  <c r="O16" i="3" s="1"/>
  <c r="E16" i="3"/>
  <c r="M15" i="3"/>
  <c r="N15" i="3" s="1"/>
  <c r="P15" i="3" s="1"/>
  <c r="E15" i="3"/>
  <c r="P14" i="3"/>
  <c r="M14" i="3"/>
  <c r="O14" i="3" s="1"/>
  <c r="E14" i="3"/>
  <c r="M13" i="3"/>
  <c r="N13" i="3" s="1"/>
  <c r="P13" i="3" s="1"/>
  <c r="E13" i="3"/>
  <c r="P12" i="3"/>
  <c r="M12" i="3"/>
  <c r="O12" i="3" s="1"/>
  <c r="E12" i="3"/>
  <c r="M11" i="3"/>
  <c r="N11" i="3" s="1"/>
  <c r="P11" i="3" s="1"/>
  <c r="E11" i="3"/>
  <c r="M10" i="3"/>
  <c r="N10" i="3" s="1"/>
  <c r="P10" i="3" s="1"/>
  <c r="E10" i="3"/>
  <c r="P9" i="3"/>
  <c r="M9" i="3"/>
  <c r="O9" i="3" s="1"/>
  <c r="E9" i="3"/>
  <c r="P8" i="3"/>
  <c r="M8" i="3"/>
  <c r="O8" i="3" s="1"/>
  <c r="E8" i="3"/>
  <c r="M7" i="3"/>
  <c r="N7" i="3" s="1"/>
  <c r="P7" i="3" s="1"/>
  <c r="E7" i="3"/>
  <c r="M6" i="3"/>
  <c r="N6" i="3" s="1"/>
  <c r="P6" i="3" s="1"/>
  <c r="E6" i="3"/>
  <c r="M5" i="3"/>
  <c r="N5" i="3" s="1"/>
  <c r="P5" i="3" s="1"/>
  <c r="E5" i="3"/>
  <c r="P4" i="3"/>
  <c r="M4" i="3"/>
  <c r="O4" i="3" s="1"/>
  <c r="E4" i="3"/>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7" i="2"/>
  <c r="N22" i="2"/>
  <c r="P22" i="2" s="1"/>
  <c r="N81" i="2"/>
  <c r="P81" i="2" s="1"/>
  <c r="N26" i="2"/>
  <c r="P26" i="2" s="1"/>
  <c r="N98" i="2"/>
  <c r="P98" i="2" s="1"/>
  <c r="N102" i="2"/>
  <c r="P102" i="2" s="1"/>
  <c r="N38" i="2"/>
  <c r="P38" i="2" s="1"/>
  <c r="N96" i="2"/>
  <c r="P96" i="2" s="1"/>
  <c r="N66" i="2"/>
  <c r="P66" i="2" s="1"/>
  <c r="N99" i="2"/>
  <c r="P99" i="2" s="1"/>
  <c r="N32" i="2"/>
  <c r="P32" i="2" s="1"/>
  <c r="N65" i="2"/>
  <c r="P65" i="2" s="1"/>
  <c r="N50" i="2"/>
  <c r="P50" i="2" s="1"/>
  <c r="N104" i="2"/>
  <c r="P104" i="2" s="1"/>
  <c r="N48" i="2"/>
  <c r="P48" i="2" s="1"/>
  <c r="N30" i="2"/>
  <c r="P30" i="2" s="1"/>
  <c r="N45" i="2"/>
  <c r="P45" i="2" s="1"/>
  <c r="N94" i="2"/>
  <c r="P94" i="2" s="1"/>
  <c r="N97" i="2"/>
  <c r="P97" i="2" s="1"/>
  <c r="N54" i="2"/>
  <c r="P54" i="2" s="1"/>
  <c r="N90" i="2"/>
  <c r="P90" i="2" s="1"/>
  <c r="N71" i="2"/>
  <c r="P71" i="2" s="1"/>
  <c r="N49" i="2"/>
  <c r="P49" i="2" s="1"/>
  <c r="N93" i="2"/>
  <c r="P93" i="2" s="1"/>
  <c r="N36" i="2"/>
  <c r="P36" i="2" s="1"/>
  <c r="N34" i="2"/>
  <c r="P34" i="2" s="1"/>
  <c r="N15" i="2"/>
  <c r="P15" i="2" s="1"/>
  <c r="N31" i="2"/>
  <c r="P31" i="2" s="1"/>
  <c r="N23" i="2"/>
  <c r="P23" i="2" s="1"/>
  <c r="N95" i="2"/>
  <c r="P95" i="2" s="1"/>
  <c r="N82" i="2"/>
  <c r="P82" i="2" s="1"/>
  <c r="N11" i="2"/>
  <c r="P11" i="2" s="1"/>
  <c r="N51" i="2"/>
  <c r="P51" i="2" s="1"/>
  <c r="N76" i="2"/>
  <c r="P76" i="2" s="1"/>
  <c r="N58" i="2"/>
  <c r="P58" i="2" s="1"/>
  <c r="N68" i="2"/>
  <c r="P68" i="2" s="1"/>
  <c r="N92" i="2"/>
  <c r="P92" i="2" s="1"/>
  <c r="N59" i="2"/>
  <c r="P59" i="2" s="1"/>
  <c r="N7" i="2"/>
  <c r="N12" i="2"/>
  <c r="P12" i="2" s="1"/>
  <c r="N27" i="2"/>
  <c r="P27" i="2" s="1"/>
  <c r="N88" i="2"/>
  <c r="P88" i="2" s="1"/>
  <c r="N19" i="2"/>
  <c r="P19" i="2" s="1"/>
  <c r="N17" i="2"/>
  <c r="P17" i="2" s="1"/>
  <c r="N44" i="2"/>
  <c r="P44" i="2" s="1"/>
  <c r="N89" i="2"/>
  <c r="P89" i="2" s="1"/>
  <c r="N39" i="2"/>
  <c r="P39" i="2" s="1"/>
  <c r="N42" i="2"/>
  <c r="P42" i="2" s="1"/>
  <c r="N101" i="2"/>
  <c r="P101" i="2" s="1"/>
  <c r="N28" i="2"/>
  <c r="O28" i="2" s="1"/>
  <c r="N79" i="2"/>
  <c r="O79" i="2" s="1"/>
  <c r="N73" i="2"/>
  <c r="O73" i="2" s="1"/>
  <c r="N69" i="2"/>
  <c r="O69" i="2" s="1"/>
  <c r="N25" i="2"/>
  <c r="O25" i="2" s="1"/>
  <c r="N84" i="2"/>
  <c r="O84" i="2" s="1"/>
  <c r="N18" i="2"/>
  <c r="O18" i="2" s="1"/>
  <c r="N100" i="2"/>
  <c r="O100" i="2" s="1"/>
  <c r="N77" i="2"/>
  <c r="O77" i="2" s="1"/>
  <c r="N72" i="2"/>
  <c r="O72" i="2" s="1"/>
  <c r="N55" i="2"/>
  <c r="O55" i="2" s="1"/>
  <c r="N57" i="2"/>
  <c r="O57" i="2" s="1"/>
  <c r="N78" i="2"/>
  <c r="O78" i="2" s="1"/>
  <c r="N63" i="2"/>
  <c r="O63" i="2" s="1"/>
  <c r="N83" i="2"/>
  <c r="O83" i="2" s="1"/>
  <c r="N40" i="2"/>
  <c r="O40" i="2" s="1"/>
  <c r="N9" i="2"/>
  <c r="O9" i="2" s="1"/>
  <c r="N21" i="2"/>
  <c r="O21" i="2" s="1"/>
  <c r="N91" i="2"/>
  <c r="O91" i="2" s="1"/>
  <c r="N8" i="2"/>
  <c r="O8" i="2" s="1"/>
  <c r="N60" i="2"/>
  <c r="O60" i="2" s="1"/>
  <c r="N52" i="2"/>
  <c r="O52" i="2" s="1"/>
  <c r="N24" i="2"/>
  <c r="O24" i="2" s="1"/>
  <c r="N10" i="2"/>
  <c r="O10" i="2" s="1"/>
  <c r="N106" i="2"/>
  <c r="O106" i="2" s="1"/>
  <c r="N80" i="2"/>
  <c r="O80" i="2" s="1"/>
  <c r="N85" i="2"/>
  <c r="O85" i="2" s="1"/>
  <c r="N62" i="2"/>
  <c r="O62" i="2" s="1"/>
  <c r="N67" i="2"/>
  <c r="O67" i="2" s="1"/>
  <c r="N74" i="2"/>
  <c r="O74" i="2" s="1"/>
  <c r="N16" i="2"/>
  <c r="O16" i="2" s="1"/>
  <c r="N87" i="2"/>
  <c r="O87" i="2" s="1"/>
  <c r="N46" i="2"/>
  <c r="O46" i="2" s="1"/>
  <c r="N47" i="2"/>
  <c r="O47" i="2" s="1"/>
  <c r="N70" i="2"/>
  <c r="O70" i="2" s="1"/>
  <c r="N105" i="2"/>
  <c r="O105" i="2" s="1"/>
  <c r="N86" i="2"/>
  <c r="O86" i="2" s="1"/>
  <c r="N33" i="2"/>
  <c r="O33" i="2" s="1"/>
  <c r="N103" i="2"/>
  <c r="O103" i="2" s="1"/>
  <c r="N56" i="2"/>
  <c r="O56" i="2" s="1"/>
  <c r="N29" i="2"/>
  <c r="O29" i="2" s="1"/>
  <c r="N53" i="2"/>
  <c r="O53" i="2" s="1"/>
  <c r="N20" i="2"/>
  <c r="O20" i="2" s="1"/>
  <c r="N64" i="2"/>
  <c r="O64" i="2" s="1"/>
  <c r="N13" i="2"/>
  <c r="O13" i="2" s="1"/>
  <c r="N14" i="2"/>
  <c r="O14" i="2" s="1"/>
  <c r="N41" i="2"/>
  <c r="O41" i="2" s="1"/>
  <c r="N35" i="2"/>
  <c r="O35" i="2" s="1"/>
  <c r="N61" i="2"/>
  <c r="O61" i="2" s="1"/>
  <c r="N75" i="2"/>
  <c r="O75" i="2" s="1"/>
  <c r="N43" i="2"/>
  <c r="O43" i="2" s="1"/>
  <c r="N37" i="2"/>
  <c r="P37" i="2" s="1"/>
  <c r="F22" i="2"/>
  <c r="F81" i="2"/>
  <c r="F26" i="2"/>
  <c r="F98" i="2"/>
  <c r="F102" i="2"/>
  <c r="F38" i="2"/>
  <c r="F96" i="2"/>
  <c r="F66" i="2"/>
  <c r="F99" i="2"/>
  <c r="F32" i="2"/>
  <c r="F65" i="2"/>
  <c r="F50" i="2"/>
  <c r="F104" i="2"/>
  <c r="F48" i="2"/>
  <c r="F30" i="2"/>
  <c r="F45" i="2"/>
  <c r="F94" i="2"/>
  <c r="F97" i="2"/>
  <c r="F54" i="2"/>
  <c r="F90" i="2"/>
  <c r="F71" i="2"/>
  <c r="F49" i="2"/>
  <c r="F93" i="2"/>
  <c r="F36" i="2"/>
  <c r="F34" i="2"/>
  <c r="F15" i="2"/>
  <c r="F31" i="2"/>
  <c r="F23" i="2"/>
  <c r="F95" i="2"/>
  <c r="F82" i="2"/>
  <c r="F11" i="2"/>
  <c r="F51" i="2"/>
  <c r="F76" i="2"/>
  <c r="F58" i="2"/>
  <c r="F68" i="2"/>
  <c r="F92" i="2"/>
  <c r="F59" i="2"/>
  <c r="F7" i="2"/>
  <c r="F12" i="2"/>
  <c r="F27" i="2"/>
  <c r="F88" i="2"/>
  <c r="F19" i="2"/>
  <c r="F17" i="2"/>
  <c r="F44" i="2"/>
  <c r="F89" i="2"/>
  <c r="F39" i="2"/>
  <c r="F42" i="2"/>
  <c r="F101" i="2"/>
  <c r="F28" i="2"/>
  <c r="F79" i="2"/>
  <c r="F73" i="2"/>
  <c r="F69" i="2"/>
  <c r="F25" i="2"/>
  <c r="F84" i="2"/>
  <c r="F18" i="2"/>
  <c r="F100" i="2"/>
  <c r="F77" i="2"/>
  <c r="F72" i="2"/>
  <c r="F55" i="2"/>
  <c r="F57" i="2"/>
  <c r="F78" i="2"/>
  <c r="F63" i="2"/>
  <c r="F83" i="2"/>
  <c r="F40" i="2"/>
  <c r="F9" i="2"/>
  <c r="F21" i="2"/>
  <c r="F91" i="2"/>
  <c r="F8" i="2"/>
  <c r="F60" i="2"/>
  <c r="F52" i="2"/>
  <c r="F24" i="2"/>
  <c r="F10" i="2"/>
  <c r="F106" i="2"/>
  <c r="F80" i="2"/>
  <c r="F85" i="2"/>
  <c r="F62" i="2"/>
  <c r="F67" i="2"/>
  <c r="F74" i="2"/>
  <c r="F16" i="2"/>
  <c r="F87" i="2"/>
  <c r="F46" i="2"/>
  <c r="F47" i="2"/>
  <c r="F70" i="2"/>
  <c r="F105" i="2"/>
  <c r="F86" i="2"/>
  <c r="F33" i="2"/>
  <c r="F103" i="2"/>
  <c r="F56" i="2"/>
  <c r="F29" i="2"/>
  <c r="F53" i="2"/>
  <c r="F20" i="2"/>
  <c r="F64" i="2"/>
  <c r="F13" i="2"/>
  <c r="F14" i="2"/>
  <c r="F41" i="2"/>
  <c r="F35" i="2"/>
  <c r="F61" i="2"/>
  <c r="F75" i="2"/>
  <c r="F43" i="2"/>
  <c r="F37" i="2"/>
  <c r="P7" i="2" l="1"/>
  <c r="N112" i="2"/>
  <c r="N109" i="2"/>
  <c r="N110" i="2" s="1"/>
</calcChain>
</file>

<file path=xl/sharedStrings.xml><?xml version="1.0" encoding="utf-8"?>
<sst xmlns="http://schemas.openxmlformats.org/spreadsheetml/2006/main" count="437" uniqueCount="125">
  <si>
    <t>En la siguiente tabla se muestra un testeo de las caleras mas importantes del mundo, mostrando cuando se hizo su revicion, la cantidad de camiones que utiliza con el costo de mantenimiento mensual, la produccion diaria y la semanal, y como va a ser su produccion a futuro.</t>
  </si>
  <si>
    <t>Fecha del control</t>
  </si>
  <si>
    <t>Caleras mas importantes en el mundo</t>
  </si>
  <si>
    <t>Cantidad de camiones en uso</t>
  </si>
  <si>
    <t>Costo del mantenimiento c/u mensualemte</t>
  </si>
  <si>
    <t>Costo total del matenimiento mensualmente</t>
  </si>
  <si>
    <t>Produccion Lunes (ton)</t>
  </si>
  <si>
    <t>Produccion Martes (ton)</t>
  </si>
  <si>
    <t>Produccion Miercoles (ton)</t>
  </si>
  <si>
    <t>Produccion Jueves (ton)</t>
  </si>
  <si>
    <t>Produccion Viernes (ton)</t>
  </si>
  <si>
    <t>Produccion Sabado(ton)</t>
  </si>
  <si>
    <t>Produccion Domingo (ton)</t>
  </si>
  <si>
    <t>Prom. de produccion semanal (ton)</t>
  </si>
  <si>
    <t>Produccion a futuro (ton)</t>
  </si>
  <si>
    <t>Produccion a futuro (ton)2</t>
  </si>
  <si>
    <t>Ayuda del estado</t>
  </si>
  <si>
    <t>calera 39</t>
  </si>
  <si>
    <t>x</t>
  </si>
  <si>
    <t>calera 69</t>
  </si>
  <si>
    <t>calera 66</t>
  </si>
  <si>
    <t>calera 73</t>
  </si>
  <si>
    <t>calera 32</t>
  </si>
  <si>
    <t>calera 40</t>
  </si>
  <si>
    <t>calera 94</t>
  </si>
  <si>
    <t>calera 95</t>
  </si>
  <si>
    <t>calera 27</t>
  </si>
  <si>
    <t>calera 80</t>
  </si>
  <si>
    <t>calera 44</t>
  </si>
  <si>
    <t>calera 56</t>
  </si>
  <si>
    <t>calera 43</t>
  </si>
  <si>
    <t>calera 92</t>
  </si>
  <si>
    <t>calera 67</t>
  </si>
  <si>
    <t>calera 2</t>
  </si>
  <si>
    <t>calera 29</t>
  </si>
  <si>
    <t>calera 72</t>
  </si>
  <si>
    <t>calera 54</t>
  </si>
  <si>
    <t>calera 4</t>
  </si>
  <si>
    <t>calera 41</t>
  </si>
  <si>
    <t>calera 50</t>
  </si>
  <si>
    <t>calera 90</t>
  </si>
  <si>
    <t>calera 16</t>
  </si>
  <si>
    <t>calera 28</t>
  </si>
  <si>
    <t>calera 11</t>
  </si>
  <si>
    <t>calera 87</t>
  </si>
  <si>
    <t>calera 26</t>
  </si>
  <si>
    <t>calera 97</t>
  </si>
  <si>
    <t>calera 25</t>
  </si>
  <si>
    <t>calera 1</t>
  </si>
  <si>
    <t>calera 7</t>
  </si>
  <si>
    <t>calera 47</t>
  </si>
  <si>
    <t>calera 65</t>
  </si>
  <si>
    <t>calera 96</t>
  </si>
  <si>
    <t>calera 48</t>
  </si>
  <si>
    <t>calera 100</t>
  </si>
  <si>
    <t>calera 45</t>
  </si>
  <si>
    <t>calera 17</t>
  </si>
  <si>
    <t>calera 82</t>
  </si>
  <si>
    <t>calera 83</t>
  </si>
  <si>
    <t>calera 15</t>
  </si>
  <si>
    <t>calera 23</t>
  </si>
  <si>
    <t>calera 13</t>
  </si>
  <si>
    <t>calera 33</t>
  </si>
  <si>
    <t>calera 71</t>
  </si>
  <si>
    <t>calera 91</t>
  </si>
  <si>
    <t>calera 20</t>
  </si>
  <si>
    <t>calera 60</t>
  </si>
  <si>
    <t>calera 89</t>
  </si>
  <si>
    <t>calera 61</t>
  </si>
  <si>
    <t>calera 35</t>
  </si>
  <si>
    <t>calera 38</t>
  </si>
  <si>
    <t>calera 70</t>
  </si>
  <si>
    <t>calera 98</t>
  </si>
  <si>
    <t>calera 77</t>
  </si>
  <si>
    <t>calera 63</t>
  </si>
  <si>
    <t>calera 93</t>
  </si>
  <si>
    <t>calera 12</t>
  </si>
  <si>
    <t>calera 9</t>
  </si>
  <si>
    <t>calera 78</t>
  </si>
  <si>
    <t>calera 36</t>
  </si>
  <si>
    <t>calera 53</t>
  </si>
  <si>
    <t>calera 84</t>
  </si>
  <si>
    <t>calera 22</t>
  </si>
  <si>
    <t>calera 59</t>
  </si>
  <si>
    <t>calera 52</t>
  </si>
  <si>
    <t>calera 79</t>
  </si>
  <si>
    <t>calera 99</t>
  </si>
  <si>
    <t>calera 34</t>
  </si>
  <si>
    <t>calera 58</t>
  </si>
  <si>
    <t>calera 62</t>
  </si>
  <si>
    <t>calera 51</t>
  </si>
  <si>
    <t>calera 75</t>
  </si>
  <si>
    <t>calera 3</t>
  </si>
  <si>
    <t>calera 31</t>
  </si>
  <si>
    <t>calera 64</t>
  </si>
  <si>
    <t>calera 55</t>
  </si>
  <si>
    <t>calera 76</t>
  </si>
  <si>
    <t>calera 86</t>
  </si>
  <si>
    <t>calera 81</t>
  </si>
  <si>
    <t>calera 42</t>
  </si>
  <si>
    <t>calera 46</t>
  </si>
  <si>
    <t>calera 21</t>
  </si>
  <si>
    <t>calera 68</t>
  </si>
  <si>
    <t>calera 37</t>
  </si>
  <si>
    <t>calera 24</t>
  </si>
  <si>
    <t>calera 18</t>
  </si>
  <si>
    <t>calera 30</t>
  </si>
  <si>
    <t>calera 8</t>
  </si>
  <si>
    <t>calera 19</t>
  </si>
  <si>
    <t>calera 5</t>
  </si>
  <si>
    <t>calera 10</t>
  </si>
  <si>
    <t>calera 57</t>
  </si>
  <si>
    <t>calera 49</t>
  </si>
  <si>
    <t>calera 6</t>
  </si>
  <si>
    <t>calera 88</t>
  </si>
  <si>
    <t>calera 14</t>
  </si>
  <si>
    <t>calera 85</t>
  </si>
  <si>
    <t>calera 74</t>
  </si>
  <si>
    <t>Calera con max. semanal</t>
  </si>
  <si>
    <t>Aumento de la produccion semanal en un 15% en las ultimas 50 caleras</t>
  </si>
  <si>
    <t>Reduccion de la produccin semanal en un 8% en las primeras 50 caleras</t>
  </si>
  <si>
    <t>Calera con min. semanal</t>
  </si>
  <si>
    <t>Promedio total</t>
  </si>
  <si>
    <t>Produccion a futuro positiva(ton)</t>
  </si>
  <si>
    <t>Produccion a futuro negativa(ton)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</si>
</sst>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quot;$&quot;\ #,##0.00;[Red]&quot;$&quot;\ #,##0.00"/>
  </numFmts>
  <fonts count="6">
    <font>
      <sz val="11"/>
      <color theme="1"/>
      <name val="Aptos Narrow"/>
      <family val="2"/>
      <scheme val="minor"/>
    </font>
    <font>
      <b/>
      <sz val="15"/>
      <color theme="3"/>
      <name val="Calibri"/>
      <scheme val="minor"/>
    </font>
    <font>
      <b/>
      <sz val="11"/>
      <color theme="1"/>
      <name val="Calibri"/>
      <scheme val="minor"/>
    </font>
    <font>
      <b/>
      <sz val="11"/>
      <color rgb="FF000000"/>
      <name val="Aptos Narrow"/>
      <scheme val="minor"/>
    </font>
    <font>
      <b/>
      <sz val="11"/>
      <color theme="1"/>
      <name val="Aptos Narrow"/>
      <family val="2"/>
      <scheme val="minor"/>
    </font>
    <font>
      <b/>
      <sz val="11"/>
      <color rgb="FF000000"/>
      <name val="Aptos Narrow"/>
      <family val="2"/>
      <scheme val="minor"/>
    </font>
  </fonts>
  <fills count="3">
    <fill>
      <patternFill patternType="none"/>
    </fill>
    <fill>
      <patternFill patternType="gray125"/>
    </fill>
    <fill>
      <patternFill patternType="solid">
        <fgColor theme="7"/>
        <bgColor theme="7"/>
      </patternFill>
    </fill>
  </fills>
  <borders count="9">
    <border>
      <left/>
      <right/>
      <top/>
      <bottom/>
      <diagonal/>
    </border>
    <border>
      <left/>
      <right/>
      <top/>
      <bottom style="thick">
        <color theme="4"/>
      </bottom>
      <diagonal/>
    </border>
    <border>
      <left/>
      <right/>
      <top style="thin">
        <color theme="4"/>
      </top>
      <bottom style="double">
        <color theme="4"/>
      </bottom>
      <diagonal/>
    </border>
    <border>
      <left/>
      <right/>
      <top style="thin">
        <color theme="4"/>
      </top>
      <bottom/>
      <diagonal/>
    </border>
    <border>
      <left/>
      <right/>
      <top style="thin">
        <color theme="7"/>
      </top>
      <bottom style="thick">
        <color theme="4"/>
      </bottom>
      <diagonal/>
    </border>
    <border>
      <left/>
      <right style="thin">
        <color theme="7"/>
      </right>
      <top style="thin">
        <color theme="7"/>
      </top>
      <bottom style="thick">
        <color theme="4"/>
      </bottom>
      <diagonal/>
    </border>
    <border>
      <left/>
      <right style="thin">
        <color theme="7"/>
      </right>
      <top style="thin">
        <color theme="4"/>
      </top>
      <bottom style="double">
        <color theme="4"/>
      </bottom>
      <diagonal/>
    </border>
    <border>
      <left/>
      <right/>
      <top style="thin">
        <color theme="7"/>
      </top>
      <bottom/>
      <diagonal/>
    </border>
    <border>
      <left/>
      <right style="thin">
        <color theme="7"/>
      </right>
      <top style="thin">
        <color theme="7"/>
      </top>
      <bottom/>
      <diagonal/>
    </border>
  </borders>
  <cellStyleXfs count="3">
    <xf numFmtId="0" fontId="0" fillId="0" borderId="0"/>
    <xf numFmtId="0" fontId="1" fillId="0" borderId="1" applyNumberFormat="0" applyFill="0" applyAlignment="0" applyProtection="0"/>
    <xf numFmtId="0" fontId="2" fillId="0" borderId="2" applyNumberFormat="0" applyFill="0" applyAlignment="0" applyProtection="0"/>
  </cellStyleXfs>
  <cellXfs count="45">
    <xf numFmtId="0" fontId="0" fillId="0" borderId="0" xfId="0"/>
    <xf numFmtId="0" fontId="2" fillId="0" borderId="2" xfId="2" applyFill="1" applyAlignment="1">
      <alignment horizontal="center" vertical="center"/>
    </xf>
    <xf numFmtId="14" fontId="2" fillId="0" borderId="2" xfId="2" applyNumberFormat="1" applyFill="1" applyAlignment="1">
      <alignment horizontal="center" vertical="center"/>
    </xf>
    <xf numFmtId="0" fontId="2" fillId="0" borderId="2" xfId="2" applyFill="1" applyAlignment="1">
      <alignment horizontal="center"/>
    </xf>
    <xf numFmtId="165" fontId="2" fillId="0" borderId="2" xfId="2" applyNumberFormat="1" applyFill="1" applyAlignment="1">
      <alignment horizontal="center" vertical="center"/>
    </xf>
    <xf numFmtId="164" fontId="2" fillId="0" borderId="2" xfId="2" applyNumberFormat="1" applyFill="1" applyAlignment="1">
      <alignment horizontal="center" vertical="center"/>
    </xf>
    <xf numFmtId="2" fontId="2" fillId="0" borderId="2" xfId="2" applyNumberFormat="1" applyFill="1" applyAlignment="1">
      <alignment horizontal="center" vertical="center"/>
    </xf>
    <xf numFmtId="0" fontId="1" fillId="0" borderId="1" xfId="1" applyFill="1" applyAlignment="1">
      <alignment horizontal="center" wrapText="1"/>
    </xf>
    <xf numFmtId="0" fontId="1" fillId="0" borderId="1" xfId="1" applyFill="1" applyAlignment="1">
      <alignment horizontal="center"/>
    </xf>
    <xf numFmtId="0" fontId="1" fillId="0" borderId="1" xfId="1" applyFill="1" applyAlignment="1">
      <alignment horizontal="center" vertical="center" wrapText="1"/>
    </xf>
    <xf numFmtId="0" fontId="1" fillId="0" borderId="1" xfId="1" applyFill="1" applyAlignment="1">
      <alignment horizontal="center" vertical="center"/>
    </xf>
    <xf numFmtId="0" fontId="0" fillId="0" borderId="0" xfId="0" applyFill="1"/>
    <xf numFmtId="0" fontId="1" fillId="0" borderId="0" xfId="1" applyFill="1" applyBorder="1" applyAlignment="1">
      <alignment horizontal="center" vertical="center"/>
    </xf>
    <xf numFmtId="0" fontId="1" fillId="0" borderId="0" xfId="1" applyFill="1" applyBorder="1" applyAlignment="1">
      <alignment horizontal="center" vertical="center" wrapText="1"/>
    </xf>
    <xf numFmtId="0" fontId="1" fillId="0" borderId="0" xfId="1" applyFill="1" applyBorder="1" applyAlignment="1">
      <alignment horizontal="center" wrapText="1"/>
    </xf>
    <xf numFmtId="0" fontId="0" fillId="0" borderId="0" xfId="0" applyAlignment="1">
      <alignment horizontal="center" vertical="center" wrapText="1"/>
    </xf>
    <xf numFmtId="0" fontId="0" fillId="0" borderId="0" xfId="0" applyFill="1" applyBorder="1"/>
    <xf numFmtId="14" fontId="2" fillId="0" borderId="2" xfId="2" applyNumberFormat="1" applyFill="1" applyBorder="1" applyAlignment="1">
      <alignment horizontal="center" vertical="center"/>
    </xf>
    <xf numFmtId="0" fontId="2" fillId="0" borderId="2" xfId="2" applyFill="1" applyBorder="1" applyAlignment="1">
      <alignment horizontal="center" vertical="center"/>
    </xf>
    <xf numFmtId="0" fontId="2" fillId="0" borderId="2" xfId="2" applyFill="1" applyBorder="1" applyAlignment="1">
      <alignment horizontal="center"/>
    </xf>
    <xf numFmtId="164" fontId="2" fillId="0" borderId="2" xfId="2" applyNumberFormat="1" applyFill="1" applyBorder="1" applyAlignment="1">
      <alignment horizontal="center" vertical="center"/>
    </xf>
    <xf numFmtId="2" fontId="2" fillId="0" borderId="2" xfId="2" applyNumberFormat="1" applyFill="1" applyBorder="1" applyAlignment="1">
      <alignment horizontal="center" vertical="center"/>
    </xf>
    <xf numFmtId="14" fontId="2" fillId="0" borderId="3" xfId="2" applyNumberFormat="1" applyFill="1" applyBorder="1" applyAlignment="1">
      <alignment horizontal="center" vertical="center"/>
    </xf>
    <xf numFmtId="0" fontId="2" fillId="0" borderId="3" xfId="2" applyFill="1" applyBorder="1" applyAlignment="1">
      <alignment horizontal="center" vertical="center"/>
    </xf>
    <xf numFmtId="0" fontId="2" fillId="0" borderId="3" xfId="2" applyFill="1" applyBorder="1" applyAlignment="1">
      <alignment horizontal="center"/>
    </xf>
    <xf numFmtId="164" fontId="2" fillId="0" borderId="3" xfId="2" applyNumberFormat="1" applyFill="1" applyBorder="1" applyAlignment="1">
      <alignment horizontal="center" vertical="center"/>
    </xf>
    <xf numFmtId="2" fontId="2" fillId="0" borderId="3" xfId="2" applyNumberFormat="1" applyFill="1" applyBorder="1" applyAlignment="1">
      <alignment horizontal="center" vertical="center"/>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2" fillId="0" borderId="2" xfId="2" applyFill="1" applyAlignment="1">
      <alignment horizontal="center" vertical="center" wrapText="1"/>
    </xf>
    <xf numFmtId="0" fontId="2" fillId="0" borderId="3" xfId="2" applyFill="1" applyBorder="1" applyAlignment="1">
      <alignment horizontal="center" vertical="center" wrapText="1"/>
    </xf>
    <xf numFmtId="0" fontId="3" fillId="0" borderId="0" xfId="0" applyFont="1"/>
    <xf numFmtId="2" fontId="4" fillId="0" borderId="0" xfId="0" applyNumberFormat="1" applyFont="1" applyAlignment="1">
      <alignment horizontal="center" vertical="center"/>
    </xf>
    <xf numFmtId="0" fontId="3" fillId="0" borderId="0" xfId="0" applyFont="1" applyAlignment="1">
      <alignment horizontal="center" vertical="center"/>
    </xf>
    <xf numFmtId="0" fontId="1" fillId="2" borderId="7" xfId="1" applyFont="1" applyFill="1" applyBorder="1" applyAlignment="1">
      <alignment horizontal="center" vertical="center" wrapText="1"/>
    </xf>
    <xf numFmtId="0" fontId="1" fillId="2" borderId="7" xfId="1" applyFont="1" applyFill="1" applyBorder="1" applyAlignment="1">
      <alignment horizontal="center" wrapText="1"/>
    </xf>
    <xf numFmtId="0" fontId="1" fillId="2" borderId="4" xfId="1" applyFont="1" applyFill="1" applyBorder="1" applyAlignment="1">
      <alignment horizontal="center" wrapText="1"/>
    </xf>
    <xf numFmtId="0" fontId="1" fillId="2" borderId="4" xfId="1" applyFont="1" applyFill="1" applyBorder="1" applyAlignment="1">
      <alignment horizontal="center" vertical="center" wrapText="1"/>
    </xf>
    <xf numFmtId="0" fontId="5" fillId="2" borderId="8" xfId="0" applyFont="1" applyFill="1" applyBorder="1" applyAlignment="1">
      <alignment horizontal="center" vertical="center"/>
    </xf>
    <xf numFmtId="0" fontId="2" fillId="0" borderId="2" xfId="2" applyFont="1" applyBorder="1" applyAlignment="1">
      <alignment horizontal="center" vertical="center"/>
    </xf>
    <xf numFmtId="0" fontId="2" fillId="0" borderId="2" xfId="2" applyFont="1" applyBorder="1" applyAlignment="1">
      <alignment horizontal="center"/>
    </xf>
    <xf numFmtId="164" fontId="2" fillId="0" borderId="2" xfId="2" applyNumberFormat="1" applyFont="1" applyBorder="1" applyAlignment="1">
      <alignment horizontal="center" vertical="center"/>
    </xf>
    <xf numFmtId="2" fontId="2" fillId="0" borderId="2" xfId="2" applyNumberFormat="1" applyFont="1" applyBorder="1" applyAlignment="1">
      <alignment horizontal="center" vertical="center"/>
    </xf>
    <xf numFmtId="0" fontId="2" fillId="0" borderId="6" xfId="2" applyFont="1" applyBorder="1" applyAlignment="1">
      <alignment horizontal="center" vertical="center" wrapText="1"/>
    </xf>
    <xf numFmtId="165" fontId="2" fillId="0" borderId="2" xfId="2" applyNumberFormat="1" applyFont="1" applyBorder="1" applyAlignment="1">
      <alignment horizontal="center" vertical="center"/>
    </xf>
  </cellXfs>
  <cellStyles count="3">
    <cellStyle name="Encabezado 1" xfId="1" builtinId="16"/>
    <cellStyle name="Normal" xfId="0" builtinId="0"/>
    <cellStyle name="Total" xfId="2" builtinId="25"/>
  </cellStyles>
  <dxfs count="17">
    <dxf>
      <numFmt numFmtId="0" formatCode="General"/>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2" formatCode="0.00"/>
      <fill>
        <patternFill patternType="none">
          <fgColor indexed="64"/>
          <bgColor indexed="65"/>
        </patternFill>
      </fill>
      <alignment horizontal="center" vertical="center" textRotation="0" wrapText="0" indent="0" justifyLastLine="0" shrinkToFit="0" readingOrder="0"/>
    </dxf>
    <dxf>
      <numFmt numFmtId="2" formatCode="0.00"/>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64" formatCode="&quot;$&quot;\ #,##0.00"/>
      <fill>
        <patternFill patternType="none">
          <fgColor indexed="64"/>
          <bgColor indexed="65"/>
        </patternFill>
      </fill>
      <alignment horizontal="center" vertical="center" textRotation="0" wrapText="0" indent="0" justifyLastLine="0" shrinkToFit="0" readingOrder="0"/>
    </dxf>
    <dxf>
      <numFmt numFmtId="164" formatCode="&quot;$&quot;\ #,##0.00"/>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19" formatCode="d/m/yyyy"/>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Produccion a futuro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Caler</c:v>
          </c:tx>
          <c:spPr>
            <a:solidFill>
              <a:schemeClr val="accent1"/>
            </a:solidFill>
            <a:ln>
              <a:noFill/>
            </a:ln>
            <a:effectLst/>
          </c:spPr>
          <c:invertIfNegative val="0"/>
          <c:cat>
            <c:strRef>
              <c:f>Hoja3!B5:B21</c:f>
              <c:strCache>
                <c:ptCount val="10"/>
                <c:pt idx="0">
                  <c:v>calera 69</c:v>
                </c:pt>
                <c:pt idx="1">
                  <c:v>calera 66</c:v>
                </c:pt>
                <c:pt idx="2">
                  <c:v>calera 73</c:v>
                </c:pt>
                <c:pt idx="3">
                  <c:v>calera 94</c:v>
                </c:pt>
                <c:pt idx="4">
                  <c:v>calera 95</c:v>
                </c:pt>
                <c:pt idx="5">
                  <c:v>calera 80</c:v>
                </c:pt>
                <c:pt idx="6">
                  <c:v>calera 56</c:v>
                </c:pt>
                <c:pt idx="7">
                  <c:v>calera 92</c:v>
                </c:pt>
                <c:pt idx="8">
                  <c:v>calera 67</c:v>
                </c:pt>
                <c:pt idx="9">
                  <c:v>calera 72</c:v>
                </c:pt>
              </c:strCache>
            </c:strRef>
          </c:cat>
          <c:val>
            <c:numRef>
              <c:f>Hoja3!N5:N21</c:f>
              <c:numCache>
                <c:formatCode>0.00</c:formatCode>
                <c:ptCount val="10"/>
                <c:pt idx="0">
                  <c:v>5935.4785714285717</c:v>
                </c:pt>
                <c:pt idx="1">
                  <c:v>5889.6428571428569</c:v>
                </c:pt>
                <c:pt idx="2">
                  <c:v>5723.8785714285714</c:v>
                </c:pt>
                <c:pt idx="3">
                  <c:v>5356.5357142857147</c:v>
                </c:pt>
                <c:pt idx="4">
                  <c:v>5350.2928571428574</c:v>
                </c:pt>
                <c:pt idx="5">
                  <c:v>5239.0714285714284</c:v>
                </c:pt>
                <c:pt idx="6">
                  <c:v>5204.8999999999996</c:v>
                </c:pt>
                <c:pt idx="7">
                  <c:v>5151.6714285714279</c:v>
                </c:pt>
                <c:pt idx="8">
                  <c:v>5135.4071428571424</c:v>
                </c:pt>
                <c:pt idx="9">
                  <c:v>5061.9714285714281</c:v>
                </c:pt>
              </c:numCache>
            </c:numRef>
          </c:val>
          <c:extLst>
            <c:ext xmlns:c16="http://schemas.microsoft.com/office/drawing/2014/chart" uri="{C3380CC4-5D6E-409C-BE32-E72D297353CC}">
              <c16:uniqueId val="{00000003-10C5-48A7-9FED-65A1E4896716}"/>
            </c:ext>
          </c:extLst>
        </c:ser>
        <c:dLbls>
          <c:showLegendKey val="0"/>
          <c:showVal val="0"/>
          <c:showCatName val="0"/>
          <c:showSerName val="0"/>
          <c:showPercent val="0"/>
          <c:showBubbleSize val="0"/>
        </c:dLbls>
        <c:gapWidth val="150"/>
        <c:overlap val="100"/>
        <c:axId val="616232967"/>
        <c:axId val="616361991"/>
      </c:barChart>
      <c:catAx>
        <c:axId val="616232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361991"/>
        <c:crosses val="autoZero"/>
        <c:auto val="1"/>
        <c:lblAlgn val="ctr"/>
        <c:lblOffset val="100"/>
        <c:noMultiLvlLbl val="0"/>
      </c:catAx>
      <c:valAx>
        <c:axId val="61636199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2329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title pos="t" align="ctr" overlay="0">
      <cx:tx>
        <cx:txData>
          <cx:v>Produccion actual</cx:v>
        </cx:txData>
      </cx:tx>
      <cx:txPr>
        <a:bodyPr vertOverflow="overflow" horzOverflow="overflow" wrap="square" lIns="0" tIns="0" rIns="0" bIns="0"/>
        <a:lstStyle/>
        <a:p>
          <a:pPr algn="ctr" rtl="0">
            <a:defRPr sz="1400" b="0" i="0">
              <a:solidFill>
                <a:srgbClr val="7F7F7F"/>
              </a:solidFill>
              <a:latin typeface="Calibri" panose="020F0502020204030204" pitchFamily="34" charset="0"/>
              <a:ea typeface="Calibri" panose="020F0502020204030204" pitchFamily="34" charset="0"/>
              <a:cs typeface="Calibri" panose="020F0502020204030204" pitchFamily="34" charset="0"/>
            </a:defRPr>
          </a:pPr>
          <a:r>
            <a:t>Produccion actual</a:t>
          </a:r>
        </a:p>
      </cx:txPr>
    </cx:title>
    <cx:plotArea>
      <cx:plotAreaRegion>
        <cx:series layoutId="funnel" uniqueId="{AED92A8E-3B9B-42F6-A8EF-26974225D58F}">
          <cx:data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series>
      </cx:plotAreaRegion>
      <cx:axis id="1">
        <cx:catScaling gapWidth="0.0599999987"/>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1000125</xdr:colOff>
      <xdr:row>103</xdr:row>
      <xdr:rowOff>180975</xdr:rowOff>
    </xdr:from>
    <xdr:to>
      <xdr:col>6</xdr:col>
      <xdr:colOff>66675</xdr:colOff>
      <xdr:row>122</xdr:row>
      <xdr:rowOff>133350</xdr:rowOff>
    </xdr:to>
    <xdr:graphicFrame macro="">
      <xdr:nvGraphicFramePr>
        <xdr:cNvPr id="9" name="Gráfico 8">
          <a:extLst>
            <a:ext uri="{FF2B5EF4-FFF2-40B4-BE49-F238E27FC236}">
              <a16:creationId xmlns:a16="http://schemas.microsoft.com/office/drawing/2014/main" id="{05F9C3C0-E1D0-80E0-B9F1-51100F5F88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142875</xdr:colOff>
      <xdr:row>105</xdr:row>
      <xdr:rowOff>85725</xdr:rowOff>
    </xdr:from>
    <xdr:to>
      <xdr:col>11</xdr:col>
      <xdr:colOff>228600</xdr:colOff>
      <xdr:row>119</xdr:row>
      <xdr:rowOff>161925</xdr:rowOff>
    </xdr:to>
    <mc:AlternateContent xmlns:mc="http://schemas.openxmlformats.org/markup-compatibility/2006">
      <mc:Choice xmlns:cx2="http://schemas.microsoft.com/office/drawing/2015/10/21/chartex" Requires="cx2">
        <xdr:graphicFrame macro="">
          <xdr:nvGraphicFramePr>
            <xdr:cNvPr id="11" name="Gráfico 10">
              <a:extLst>
                <a:ext uri="{FF2B5EF4-FFF2-40B4-BE49-F238E27FC236}">
                  <a16:creationId xmlns:a16="http://schemas.microsoft.com/office/drawing/2014/main" id="{C383498F-571E-75DB-A3FC-7F550E45620A}"/>
                </a:ext>
                <a:ext uri="{147F2762-F138-4A5C-976F-8EAC2B608ADB}">
                  <a16:predDERef xmlns:a16="http://schemas.microsoft.com/office/drawing/2014/main" pred="{05F9C3C0-E1D0-80E0-B9F1-51100F5F88F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7972425" y="5838825"/>
              <a:ext cx="4572000" cy="2743200"/>
            </a:xfrm>
            <a:prstGeom prst="rect">
              <a:avLst/>
            </a:prstGeom>
            <a:solidFill>
              <a:prstClr val="white"/>
            </a:solidFill>
            <a:ln w="1">
              <a:solidFill>
                <a:prstClr val="green"/>
              </a:solidFill>
            </a:ln>
          </xdr:spPr>
          <xdr:txBody>
            <a:bodyPr vertOverflow="clip" horzOverflow="clip"/>
            <a:lstStyle/>
            <a:p>
              <a:r>
                <a:rPr sz="1100"/>
                <a:t>Este gráfico no está disponible en su versión de Excel.
Si edita esta forma o guarda el libro en un formato de archivo diferente, el gráfico no se podrá usar.</a:t>
              </a:r>
            </a:p>
          </xdr:txBody>
        </xdr:sp>
      </mc:Fallback>
    </mc:AlternateContent>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7DA5EB-D267-4007-B3E7-8954B98CA09F}" name="Tabla2" displayName="Tabla2" ref="B6:Q107" totalsRowShown="0" dataDxfId="16" dataCellStyle="Total">
  <autoFilter ref="B6:Q107" xr:uid="{197DA5EB-D267-4007-B3E7-8954B98CA0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sortState xmlns:xlrd2="http://schemas.microsoft.com/office/spreadsheetml/2017/richdata2" ref="B7:P107">
    <sortCondition descending="1" ref="N7:N107"/>
    <sortCondition ref="D7:D107"/>
    <sortCondition ref="F7:F107"/>
  </sortState>
  <tableColumns count="16">
    <tableColumn id="1" xr3:uid="{F1776E99-F2A3-43C7-A365-557B0A0FFD4A}" name="Fecha del control" dataDxfId="15" dataCellStyle="Total"/>
    <tableColumn id="2" xr3:uid="{BE65F15A-5AA0-403A-8259-84DC767D9193}" name="Caleras mas importantes en el mundo" dataDxfId="14" dataCellStyle="Total"/>
    <tableColumn id="3" xr3:uid="{2921AFC5-0D98-4BEA-A850-3B684B06F4C8}" name="Cantidad de camiones en uso" dataDxfId="13" dataCellStyle="Total"/>
    <tableColumn id="4" xr3:uid="{7836CB97-255A-4E5A-B3AA-4C7A155FA9FE}" name="Costo del mantenimiento c/u mensualemte" dataDxfId="12" dataCellStyle="Total"/>
    <tableColumn id="5" xr3:uid="{2E5E4990-2C64-48C5-AD02-DA9C002B7E0C}" name="Costo total del matenimiento mensualmente" dataDxfId="11" dataCellStyle="Total"/>
    <tableColumn id="6" xr3:uid="{FD75393F-9A8A-4139-BD93-4B2C9166AA09}" name="Produccion Lunes (ton)" dataDxfId="10" dataCellStyle="Total"/>
    <tableColumn id="7" xr3:uid="{08594B61-C890-4126-A074-242D401B4A2E}" name="Produccion Martes (ton)" dataDxfId="9" dataCellStyle="Total"/>
    <tableColumn id="8" xr3:uid="{E12646F5-CF70-4D43-8645-24268D3AE124}" name="Produccion Miercoles (ton)" dataDxfId="8" dataCellStyle="Total"/>
    <tableColumn id="9" xr3:uid="{7D3B3D7E-DC15-49B0-B1FE-3CBB44049E68}" name="Produccion Jueves (ton)" dataDxfId="7" dataCellStyle="Total"/>
    <tableColumn id="10" xr3:uid="{860927CD-E94B-4256-8388-BC0008D218C1}" name="Produccion Viernes (ton)" dataDxfId="6" dataCellStyle="Total"/>
    <tableColumn id="11" xr3:uid="{8C1457B3-B2AE-49B8-BA9F-ABD4288F6B63}" name="Produccion Sabado(ton)" dataDxfId="5" dataCellStyle="Total"/>
    <tableColumn id="12" xr3:uid="{566B6052-1D8A-431D-ABAE-5109FBABCBB0}" name="Produccion Domingo (ton)" dataDxfId="4" dataCellStyle="Total"/>
    <tableColumn id="13" xr3:uid="{621DD883-90AB-450E-9596-824856B94CB5}" name="Prom. de produccion semanal (ton)" dataDxfId="3" dataCellStyle="Total"/>
    <tableColumn id="14" xr3:uid="{E0FC8CC1-BDAC-4968-81F3-BA6B6FB7763F}" name="Produccion a futuro (ton)" dataDxfId="2" dataCellStyle="Total"/>
    <tableColumn id="15" xr3:uid="{0009FF6B-D6C0-4275-A72D-55EF3883330C}" name="Produccion a futuro (ton)2" dataDxfId="1" dataCellStyle="Total"/>
    <tableColumn id="16" xr3:uid="{DC0B8C93-FEDE-4478-99D2-46A09C8F5CBF}" name="Ayuda del estado" dataDxfId="0" dataCellStyle="Total">
      <calculatedColumnFormula>IF(O7=$O$7,"No recive subsidio","Si recive subsidio")</calculatedColumnFormula>
    </tableColumn>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2:S4"/>
  <sheetViews>
    <sheetView topLeftCell="J1" workbookViewId="0">
      <selection activeCell="Y9" sqref="Y9"/>
    </sheetView>
  </sheetViews>
  <sheetFormatPr defaultRowHeight="15"/>
  <sheetData>
    <row r="2" spans="11:19">
      <c r="K2" s="15" t="s">
        <v>0</v>
      </c>
      <c r="L2" s="15"/>
      <c r="M2" s="15"/>
      <c r="N2" s="15"/>
      <c r="O2" s="15"/>
      <c r="P2" s="15"/>
      <c r="Q2" s="15"/>
      <c r="R2" s="15"/>
      <c r="S2" s="15"/>
    </row>
    <row r="3" spans="11:19">
      <c r="K3" s="15"/>
      <c r="L3" s="15"/>
      <c r="M3" s="15"/>
      <c r="N3" s="15"/>
      <c r="O3" s="15"/>
      <c r="P3" s="15"/>
      <c r="Q3" s="15"/>
      <c r="R3" s="15"/>
      <c r="S3" s="15"/>
    </row>
    <row r="4" spans="11:19">
      <c r="K4" s="15"/>
      <c r="L4" s="15"/>
      <c r="M4" s="15"/>
      <c r="N4" s="15"/>
      <c r="O4" s="15"/>
      <c r="P4" s="15"/>
      <c r="Q4" s="15"/>
      <c r="R4" s="15"/>
      <c r="S4" s="15"/>
    </row>
  </sheetData>
  <mergeCells count="1">
    <mergeCell ref="K2:S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7058-A313-489B-9B1E-4D90EFA9F386}">
  <dimension ref="B5:Q112"/>
  <sheetViews>
    <sheetView tabSelected="1" topLeftCell="C1" workbookViewId="0">
      <selection activeCell="G6" sqref="G6"/>
    </sheetView>
  </sheetViews>
  <sheetFormatPr defaultRowHeight="15"/>
  <cols>
    <col min="2" max="2" width="23.85546875" bestFit="1" customWidth="1"/>
    <col min="3" max="3" width="30.140625" customWidth="1"/>
    <col min="4" max="4" width="16.28515625" customWidth="1"/>
    <col min="5" max="5" width="21.140625" customWidth="1"/>
    <col min="6" max="6" width="15.85546875" customWidth="1"/>
    <col min="7" max="7" width="32.140625" bestFit="1" customWidth="1"/>
    <col min="8" max="8" width="21.5703125" customWidth="1"/>
    <col min="9" max="9" width="19.28515625" customWidth="1"/>
    <col min="10" max="10" width="15.42578125" customWidth="1"/>
    <col min="11" max="11" width="21.5703125" customWidth="1"/>
    <col min="12" max="12" width="22.28515625" customWidth="1"/>
    <col min="13" max="13" width="19" customWidth="1"/>
    <col min="14" max="14" width="33.85546875" customWidth="1"/>
    <col min="15" max="15" width="34.7109375" customWidth="1"/>
    <col min="16" max="16" width="29.7109375" customWidth="1"/>
    <col min="17" max="17" width="22.140625" customWidth="1"/>
  </cols>
  <sheetData>
    <row r="5" spans="2:17" ht="20.25" customHeight="1"/>
    <row r="6" spans="2:17" ht="33.75" customHeight="1">
      <c r="B6" s="12" t="s">
        <v>1</v>
      </c>
      <c r="C6" s="13" t="s">
        <v>2</v>
      </c>
      <c r="D6" s="14" t="s">
        <v>3</v>
      </c>
      <c r="E6" s="14" t="s">
        <v>4</v>
      </c>
      <c r="F6" s="13" t="s">
        <v>5</v>
      </c>
      <c r="G6" s="8" t="s">
        <v>6</v>
      </c>
      <c r="H6" s="7" t="s">
        <v>7</v>
      </c>
      <c r="I6" s="7" t="s">
        <v>8</v>
      </c>
      <c r="J6" s="7" t="s">
        <v>9</v>
      </c>
      <c r="K6" s="7" t="s">
        <v>10</v>
      </c>
      <c r="L6" s="7" t="s">
        <v>11</v>
      </c>
      <c r="M6" s="7" t="s">
        <v>12</v>
      </c>
      <c r="N6" s="13" t="s">
        <v>13</v>
      </c>
      <c r="O6" s="10" t="s">
        <v>14</v>
      </c>
      <c r="P6" s="9" t="s">
        <v>15</v>
      </c>
      <c r="Q6" s="33" t="s">
        <v>16</v>
      </c>
    </row>
    <row r="7" spans="2:17" ht="23.25" customHeight="1">
      <c r="B7" s="17">
        <v>41334</v>
      </c>
      <c r="C7" s="18" t="s">
        <v>17</v>
      </c>
      <c r="D7" s="19">
        <v>9</v>
      </c>
      <c r="E7" s="20">
        <v>700</v>
      </c>
      <c r="F7" s="20">
        <f>PRODUCT(D7*E7)</f>
        <v>6300</v>
      </c>
      <c r="G7" s="18">
        <v>5366</v>
      </c>
      <c r="H7" s="18">
        <v>966</v>
      </c>
      <c r="I7" s="18">
        <v>6979</v>
      </c>
      <c r="J7" s="18">
        <v>6959</v>
      </c>
      <c r="K7" s="18">
        <v>6754</v>
      </c>
      <c r="L7" s="18">
        <v>4586</v>
      </c>
      <c r="M7" s="18">
        <v>6777</v>
      </c>
      <c r="N7" s="21">
        <f>AVERAGE(G7:M7)</f>
        <v>5483.8571428571431</v>
      </c>
      <c r="O7" s="18" t="s">
        <v>18</v>
      </c>
      <c r="P7" s="21">
        <f>N7-(N7*8%)</f>
        <v>5045.1485714285718</v>
      </c>
      <c r="Q7" s="29" t="str">
        <f>IF(O7=$O$7,"Si recive subsidio","No recive subsidio")</f>
        <v>Si recive subsidio</v>
      </c>
    </row>
    <row r="8" spans="2:17">
      <c r="B8" s="2">
        <v>42248</v>
      </c>
      <c r="C8" s="1" t="s">
        <v>19</v>
      </c>
      <c r="D8" s="3">
        <v>57</v>
      </c>
      <c r="E8" s="5">
        <v>500</v>
      </c>
      <c r="F8" s="5">
        <f>PRODUCT(D8*E8)</f>
        <v>28500</v>
      </c>
      <c r="G8" s="1">
        <v>6465</v>
      </c>
      <c r="H8" s="1">
        <v>6847</v>
      </c>
      <c r="I8" s="1">
        <v>900</v>
      </c>
      <c r="J8" s="1">
        <v>4889</v>
      </c>
      <c r="K8" s="1">
        <v>6796</v>
      </c>
      <c r="L8" s="1">
        <v>5557</v>
      </c>
      <c r="M8" s="1">
        <v>4675</v>
      </c>
      <c r="N8" s="6">
        <f>AVERAGE(G8:M8)</f>
        <v>5161.2857142857147</v>
      </c>
      <c r="O8" s="6">
        <f>N8+(N8*15%)</f>
        <v>5935.4785714285717</v>
      </c>
      <c r="P8" s="1" t="s">
        <v>18</v>
      </c>
      <c r="Q8" s="29" t="str">
        <f t="shared" ref="Q8:Q71" si="0">IF(O8=$O$7,"Si recive subsidio","No recive subsidio")</f>
        <v>No recive subsidio</v>
      </c>
    </row>
    <row r="9" spans="2:17">
      <c r="B9" s="2">
        <v>42156</v>
      </c>
      <c r="C9" s="1" t="s">
        <v>20</v>
      </c>
      <c r="D9" s="3">
        <v>79</v>
      </c>
      <c r="E9" s="5">
        <v>500</v>
      </c>
      <c r="F9" s="5">
        <f>PRODUCT(D9*E9)</f>
        <v>39500</v>
      </c>
      <c r="G9" s="1">
        <v>1999</v>
      </c>
      <c r="H9" s="1">
        <v>4567</v>
      </c>
      <c r="I9" s="1">
        <v>5689</v>
      </c>
      <c r="J9" s="1">
        <v>6799</v>
      </c>
      <c r="K9" s="1">
        <v>4574</v>
      </c>
      <c r="L9" s="1">
        <v>6354</v>
      </c>
      <c r="M9" s="1">
        <v>5868</v>
      </c>
      <c r="N9" s="6">
        <f>AVERAGE(G9:M9)</f>
        <v>5121.4285714285716</v>
      </c>
      <c r="O9" s="6">
        <f>N9+(N9*15%)</f>
        <v>5889.6428571428569</v>
      </c>
      <c r="P9" s="1" t="s">
        <v>18</v>
      </c>
      <c r="Q9" s="29" t="str">
        <f t="shared" si="0"/>
        <v>No recive subsidio</v>
      </c>
    </row>
    <row r="10" spans="2:17">
      <c r="B10" s="2">
        <v>42370</v>
      </c>
      <c r="C10" s="1" t="s">
        <v>21</v>
      </c>
      <c r="D10" s="3">
        <v>6</v>
      </c>
      <c r="E10" s="5">
        <v>500</v>
      </c>
      <c r="F10" s="5">
        <f>PRODUCT(D10*E10)</f>
        <v>3000</v>
      </c>
      <c r="G10" s="1">
        <v>5997</v>
      </c>
      <c r="H10" s="1">
        <v>5775</v>
      </c>
      <c r="I10" s="1">
        <v>6855</v>
      </c>
      <c r="J10" s="1">
        <v>5889</v>
      </c>
      <c r="K10" s="1">
        <v>976</v>
      </c>
      <c r="L10" s="1">
        <v>6884</v>
      </c>
      <c r="M10" s="1">
        <v>2465</v>
      </c>
      <c r="N10" s="6">
        <f>AVERAGE(G10:M10)</f>
        <v>4977.2857142857147</v>
      </c>
      <c r="O10" s="6">
        <f>N10+(N10*15%)</f>
        <v>5723.8785714285714</v>
      </c>
      <c r="P10" s="1" t="s">
        <v>18</v>
      </c>
      <c r="Q10" s="29" t="str">
        <f t="shared" si="0"/>
        <v>No recive subsidio</v>
      </c>
    </row>
    <row r="11" spans="2:17">
      <c r="B11" s="2">
        <v>41122</v>
      </c>
      <c r="C11" s="1" t="s">
        <v>22</v>
      </c>
      <c r="D11" s="3">
        <v>76</v>
      </c>
      <c r="E11" s="5">
        <v>700</v>
      </c>
      <c r="F11" s="5">
        <f>PRODUCT(D11*E11)</f>
        <v>53200</v>
      </c>
      <c r="G11" s="1">
        <v>4577</v>
      </c>
      <c r="H11" s="1">
        <v>5625</v>
      </c>
      <c r="I11" s="1">
        <v>4578</v>
      </c>
      <c r="J11" s="1">
        <v>3838</v>
      </c>
      <c r="K11" s="1">
        <v>5773</v>
      </c>
      <c r="L11" s="1">
        <v>5674</v>
      </c>
      <c r="M11" s="1">
        <v>3777</v>
      </c>
      <c r="N11" s="6">
        <f>AVERAGE(G11:M11)</f>
        <v>4834.5714285714284</v>
      </c>
      <c r="O11" s="1" t="s">
        <v>18</v>
      </c>
      <c r="P11" s="6">
        <f>N11-(N11*8%)</f>
        <v>4447.8057142857142</v>
      </c>
      <c r="Q11" s="29" t="str">
        <f t="shared" si="0"/>
        <v>Si recive subsidio</v>
      </c>
    </row>
    <row r="12" spans="2:17">
      <c r="B12" s="2">
        <v>41365</v>
      </c>
      <c r="C12" s="1" t="s">
        <v>23</v>
      </c>
      <c r="D12" s="3">
        <v>45</v>
      </c>
      <c r="E12" s="5">
        <v>700</v>
      </c>
      <c r="F12" s="5">
        <f>PRODUCT(D12*E12)</f>
        <v>31500</v>
      </c>
      <c r="G12" s="1">
        <v>2677</v>
      </c>
      <c r="H12" s="1">
        <v>5688</v>
      </c>
      <c r="I12" s="1">
        <v>5789</v>
      </c>
      <c r="J12" s="1">
        <v>5698</v>
      </c>
      <c r="K12" s="1">
        <v>2467</v>
      </c>
      <c r="L12" s="1">
        <v>4568</v>
      </c>
      <c r="M12" s="1">
        <v>5743</v>
      </c>
      <c r="N12" s="6">
        <f>AVERAGE(G12:M12)</f>
        <v>4661.4285714285716</v>
      </c>
      <c r="O12" s="1" t="s">
        <v>18</v>
      </c>
      <c r="P12" s="6">
        <f>N12-(N12*8%)</f>
        <v>4288.5142857142855</v>
      </c>
      <c r="Q12" s="29" t="str">
        <f t="shared" si="0"/>
        <v>Si recive subsidio</v>
      </c>
    </row>
    <row r="13" spans="2:17">
      <c r="B13" s="2">
        <v>43009</v>
      </c>
      <c r="C13" s="1" t="s">
        <v>24</v>
      </c>
      <c r="D13" s="3">
        <v>78</v>
      </c>
      <c r="E13" s="5">
        <v>500</v>
      </c>
      <c r="F13" s="5">
        <f>PRODUCT(D13*E13)</f>
        <v>39000</v>
      </c>
      <c r="G13" s="1">
        <v>5666</v>
      </c>
      <c r="H13" s="1">
        <v>6538</v>
      </c>
      <c r="I13" s="1">
        <v>4578</v>
      </c>
      <c r="J13" s="1">
        <v>5639</v>
      </c>
      <c r="K13" s="1">
        <v>4674</v>
      </c>
      <c r="L13" s="1">
        <v>4645</v>
      </c>
      <c r="M13" s="1">
        <v>865</v>
      </c>
      <c r="N13" s="6">
        <f>AVERAGE(G13:M13)</f>
        <v>4657.8571428571431</v>
      </c>
      <c r="O13" s="6">
        <f>N13+(N13*15%)</f>
        <v>5356.5357142857147</v>
      </c>
      <c r="P13" s="1" t="s">
        <v>18</v>
      </c>
      <c r="Q13" s="29" t="str">
        <f t="shared" si="0"/>
        <v>No recive subsidio</v>
      </c>
    </row>
    <row r="14" spans="2:17">
      <c r="B14" s="2">
        <v>43040</v>
      </c>
      <c r="C14" s="1" t="s">
        <v>25</v>
      </c>
      <c r="D14" s="3">
        <v>46</v>
      </c>
      <c r="E14" s="5">
        <v>400</v>
      </c>
      <c r="F14" s="5">
        <f>PRODUCT(D14*E14)</f>
        <v>18400</v>
      </c>
      <c r="G14" s="1">
        <v>754</v>
      </c>
      <c r="H14" s="1">
        <v>3414</v>
      </c>
      <c r="I14" s="1">
        <v>6990</v>
      </c>
      <c r="J14" s="1">
        <v>4979</v>
      </c>
      <c r="K14" s="1">
        <v>6976</v>
      </c>
      <c r="L14" s="1">
        <v>4886</v>
      </c>
      <c r="M14" s="1">
        <v>4568</v>
      </c>
      <c r="N14" s="6">
        <f>AVERAGE(G14:M14)</f>
        <v>4652.4285714285716</v>
      </c>
      <c r="O14" s="6">
        <f>N14+(N14*15%)</f>
        <v>5350.2928571428574</v>
      </c>
      <c r="P14" s="1" t="s">
        <v>18</v>
      </c>
      <c r="Q14" s="29" t="str">
        <f t="shared" si="0"/>
        <v>No recive subsidio</v>
      </c>
    </row>
    <row r="15" spans="2:17">
      <c r="B15" s="2">
        <v>40969</v>
      </c>
      <c r="C15" s="1" t="s">
        <v>26</v>
      </c>
      <c r="D15" s="3">
        <v>44</v>
      </c>
      <c r="E15" s="5">
        <v>700</v>
      </c>
      <c r="F15" s="5">
        <f>PRODUCT(D15*E15)</f>
        <v>30800</v>
      </c>
      <c r="G15" s="1">
        <v>978</v>
      </c>
      <c r="H15" s="1">
        <v>5477</v>
      </c>
      <c r="I15" s="1">
        <v>5757</v>
      </c>
      <c r="J15" s="1">
        <v>6473</v>
      </c>
      <c r="K15" s="1">
        <v>3456</v>
      </c>
      <c r="L15" s="1">
        <v>4478</v>
      </c>
      <c r="M15" s="1">
        <v>5794</v>
      </c>
      <c r="N15" s="6">
        <f>AVERAGE(G15:M15)</f>
        <v>4630.4285714285716</v>
      </c>
      <c r="O15" s="1" t="s">
        <v>18</v>
      </c>
      <c r="P15" s="6">
        <f>N15-(N15*8%)</f>
        <v>4259.994285714286</v>
      </c>
      <c r="Q15" s="29" t="str">
        <f t="shared" si="0"/>
        <v>Si recive subsidio</v>
      </c>
    </row>
    <row r="16" spans="2:17">
      <c r="B16" s="2">
        <v>42583</v>
      </c>
      <c r="C16" s="1" t="s">
        <v>27</v>
      </c>
      <c r="D16" s="3">
        <v>57</v>
      </c>
      <c r="E16" s="5">
        <v>500</v>
      </c>
      <c r="F16" s="5">
        <f>PRODUCT(D16*E16)</f>
        <v>28500</v>
      </c>
      <c r="G16" s="1">
        <v>3477</v>
      </c>
      <c r="H16" s="1">
        <v>5636</v>
      </c>
      <c r="I16" s="1">
        <v>6899</v>
      </c>
      <c r="J16" s="1">
        <v>5678</v>
      </c>
      <c r="K16" s="1">
        <v>5898</v>
      </c>
      <c r="L16" s="1">
        <v>3457</v>
      </c>
      <c r="M16" s="1">
        <v>845</v>
      </c>
      <c r="N16" s="6">
        <f>AVERAGE(G16:M16)</f>
        <v>4555.7142857142853</v>
      </c>
      <c r="O16" s="6">
        <f>N16+(N16*15%)</f>
        <v>5239.0714285714284</v>
      </c>
      <c r="P16" s="1" t="s">
        <v>18</v>
      </c>
      <c r="Q16" s="29" t="str">
        <f t="shared" si="0"/>
        <v>No recive subsidio</v>
      </c>
    </row>
    <row r="17" spans="2:17">
      <c r="B17" s="2">
        <v>41487</v>
      </c>
      <c r="C17" s="1" t="s">
        <v>28</v>
      </c>
      <c r="D17" s="3">
        <v>64</v>
      </c>
      <c r="E17" s="5">
        <v>700</v>
      </c>
      <c r="F17" s="5">
        <f>PRODUCT(D17*E17)</f>
        <v>44800</v>
      </c>
      <c r="G17" s="1">
        <v>5644</v>
      </c>
      <c r="H17" s="1">
        <v>4244</v>
      </c>
      <c r="I17" s="1">
        <v>5899</v>
      </c>
      <c r="J17" s="1">
        <v>4898</v>
      </c>
      <c r="K17" s="1">
        <v>6844</v>
      </c>
      <c r="L17" s="1">
        <v>3463</v>
      </c>
      <c r="M17" s="1">
        <v>868</v>
      </c>
      <c r="N17" s="6">
        <f>AVERAGE(G17:M17)</f>
        <v>4551.4285714285716</v>
      </c>
      <c r="O17" s="1" t="s">
        <v>18</v>
      </c>
      <c r="P17" s="6">
        <f>N17-(N17*8%)</f>
        <v>4187.3142857142857</v>
      </c>
      <c r="Q17" s="29" t="str">
        <f t="shared" si="0"/>
        <v>Si recive subsidio</v>
      </c>
    </row>
    <row r="18" spans="2:17">
      <c r="B18" s="2">
        <v>41852</v>
      </c>
      <c r="C18" s="1" t="s">
        <v>29</v>
      </c>
      <c r="D18" s="3">
        <v>98</v>
      </c>
      <c r="E18" s="5">
        <v>500</v>
      </c>
      <c r="F18" s="5">
        <f>PRODUCT(D18*E18)</f>
        <v>49000</v>
      </c>
      <c r="G18" s="1">
        <v>6567</v>
      </c>
      <c r="H18" s="1">
        <v>6867</v>
      </c>
      <c r="I18" s="1">
        <v>6789</v>
      </c>
      <c r="J18" s="1">
        <v>738</v>
      </c>
      <c r="K18" s="1">
        <v>3466</v>
      </c>
      <c r="L18" s="1">
        <v>2566</v>
      </c>
      <c r="M18" s="1">
        <v>4689</v>
      </c>
      <c r="N18" s="6">
        <f>AVERAGE(G18:M18)</f>
        <v>4526</v>
      </c>
      <c r="O18" s="6">
        <f>N18+(N18*15%)</f>
        <v>5204.8999999999996</v>
      </c>
      <c r="P18" s="1" t="s">
        <v>18</v>
      </c>
      <c r="Q18" s="29" t="str">
        <f t="shared" si="0"/>
        <v>No recive subsidio</v>
      </c>
    </row>
    <row r="19" spans="2:17">
      <c r="B19" s="2">
        <v>41456</v>
      </c>
      <c r="C19" s="1" t="s">
        <v>30</v>
      </c>
      <c r="D19" s="3">
        <v>32</v>
      </c>
      <c r="E19" s="5">
        <v>700</v>
      </c>
      <c r="F19" s="5">
        <f>PRODUCT(D19*E19)</f>
        <v>22400</v>
      </c>
      <c r="G19" s="1">
        <v>5757</v>
      </c>
      <c r="H19" s="1">
        <v>642</v>
      </c>
      <c r="I19" s="1">
        <v>6568</v>
      </c>
      <c r="J19" s="1">
        <v>4574</v>
      </c>
      <c r="K19" s="1">
        <v>3466</v>
      </c>
      <c r="L19" s="1">
        <v>4755</v>
      </c>
      <c r="M19" s="1">
        <v>5683</v>
      </c>
      <c r="N19" s="6">
        <f>AVERAGE(G19:M19)</f>
        <v>4492.1428571428569</v>
      </c>
      <c r="O19" s="1" t="s">
        <v>18</v>
      </c>
      <c r="P19" s="6">
        <f>N19-(N19*8%)</f>
        <v>4132.7714285714283</v>
      </c>
      <c r="Q19" s="29" t="str">
        <f t="shared" si="0"/>
        <v>Si recive subsidio</v>
      </c>
    </row>
    <row r="20" spans="2:17">
      <c r="B20" s="2">
        <v>42948</v>
      </c>
      <c r="C20" s="1" t="s">
        <v>31</v>
      </c>
      <c r="D20" s="3">
        <v>4</v>
      </c>
      <c r="E20" s="5">
        <v>500</v>
      </c>
      <c r="F20" s="5">
        <f>PRODUCT(D20*E20)</f>
        <v>2000</v>
      </c>
      <c r="G20" s="1">
        <v>5221</v>
      </c>
      <c r="H20" s="1">
        <v>3166</v>
      </c>
      <c r="I20" s="1">
        <v>5788</v>
      </c>
      <c r="J20" s="1">
        <v>4465</v>
      </c>
      <c r="K20" s="1">
        <v>3875</v>
      </c>
      <c r="L20" s="1">
        <v>4266</v>
      </c>
      <c r="M20" s="1">
        <v>4577</v>
      </c>
      <c r="N20" s="6">
        <f>AVERAGE(G20:M20)</f>
        <v>4479.7142857142853</v>
      </c>
      <c r="O20" s="6">
        <f>N20+(N20*15%)</f>
        <v>5151.6714285714279</v>
      </c>
      <c r="P20" s="1" t="s">
        <v>18</v>
      </c>
      <c r="Q20" s="29" t="str">
        <f t="shared" si="0"/>
        <v>No recive subsidio</v>
      </c>
    </row>
    <row r="21" spans="2:17">
      <c r="B21" s="2">
        <v>42186</v>
      </c>
      <c r="C21" s="1" t="s">
        <v>32</v>
      </c>
      <c r="D21" s="3">
        <v>7</v>
      </c>
      <c r="E21" s="5">
        <v>500</v>
      </c>
      <c r="F21" s="5">
        <f>PRODUCT(D21*E21)</f>
        <v>3500</v>
      </c>
      <c r="G21" s="1">
        <v>2745</v>
      </c>
      <c r="H21" s="1">
        <v>5636</v>
      </c>
      <c r="I21" s="1">
        <v>6990</v>
      </c>
      <c r="J21" s="1">
        <v>5690</v>
      </c>
      <c r="K21" s="1">
        <v>3467</v>
      </c>
      <c r="L21" s="1">
        <v>4377</v>
      </c>
      <c r="M21" s="1">
        <v>2354</v>
      </c>
      <c r="N21" s="6">
        <f>AVERAGE(G21:M21)</f>
        <v>4465.5714285714284</v>
      </c>
      <c r="O21" s="6">
        <f>N21+(N21*15%)</f>
        <v>5135.4071428571424</v>
      </c>
      <c r="P21" s="1" t="s">
        <v>18</v>
      </c>
      <c r="Q21" s="29" t="str">
        <f t="shared" si="0"/>
        <v>No recive subsidio</v>
      </c>
    </row>
    <row r="22" spans="2:17">
      <c r="B22" s="2">
        <v>40210</v>
      </c>
      <c r="C22" s="1" t="s">
        <v>33</v>
      </c>
      <c r="D22" s="3">
        <v>34</v>
      </c>
      <c r="E22" s="4">
        <v>600</v>
      </c>
      <c r="F22" s="5">
        <f>PRODUCT(D22*E22)</f>
        <v>20400</v>
      </c>
      <c r="G22" s="1">
        <v>4564</v>
      </c>
      <c r="H22" s="1">
        <v>5757</v>
      </c>
      <c r="I22" s="1">
        <v>5462</v>
      </c>
      <c r="J22" s="1">
        <v>790</v>
      </c>
      <c r="K22" s="1">
        <v>5277</v>
      </c>
      <c r="L22" s="1">
        <v>5667</v>
      </c>
      <c r="M22" s="1">
        <v>3474</v>
      </c>
      <c r="N22" s="6">
        <f>AVERAGE(G22:M22)</f>
        <v>4427.2857142857147</v>
      </c>
      <c r="O22" s="1" t="s">
        <v>18</v>
      </c>
      <c r="P22" s="6">
        <f>N22-(N22*8%)</f>
        <v>4073.1028571428574</v>
      </c>
      <c r="Q22" s="29" t="str">
        <f t="shared" si="0"/>
        <v>Si recive subsidio</v>
      </c>
    </row>
    <row r="23" spans="2:17">
      <c r="B23" s="2">
        <v>41030</v>
      </c>
      <c r="C23" s="1" t="s">
        <v>34</v>
      </c>
      <c r="D23" s="3">
        <v>23</v>
      </c>
      <c r="E23" s="5">
        <v>700</v>
      </c>
      <c r="F23" s="5">
        <f>PRODUCT(D23*E23)</f>
        <v>16100</v>
      </c>
      <c r="G23" s="1">
        <v>6784</v>
      </c>
      <c r="H23" s="1">
        <v>5777</v>
      </c>
      <c r="I23" s="1">
        <v>3567</v>
      </c>
      <c r="J23" s="1">
        <v>2728</v>
      </c>
      <c r="K23" s="1">
        <v>5744</v>
      </c>
      <c r="L23" s="1">
        <v>786</v>
      </c>
      <c r="M23" s="1">
        <v>5500</v>
      </c>
      <c r="N23" s="6">
        <f>AVERAGE(G23:M23)</f>
        <v>4412.2857142857147</v>
      </c>
      <c r="O23" s="1" t="s">
        <v>18</v>
      </c>
      <c r="P23" s="6">
        <f>N23-(N23*8%)</f>
        <v>4059.3028571428576</v>
      </c>
      <c r="Q23" s="29" t="str">
        <f t="shared" si="0"/>
        <v>Si recive subsidio</v>
      </c>
    </row>
    <row r="24" spans="2:17">
      <c r="B24" s="2">
        <v>42339</v>
      </c>
      <c r="C24" s="1" t="s">
        <v>35</v>
      </c>
      <c r="D24" s="3">
        <v>57</v>
      </c>
      <c r="E24" s="5">
        <v>500</v>
      </c>
      <c r="F24" s="5">
        <f>PRODUCT(D24*E24)</f>
        <v>28500</v>
      </c>
      <c r="G24" s="1">
        <v>5622</v>
      </c>
      <c r="H24" s="1">
        <v>736</v>
      </c>
      <c r="I24" s="1">
        <v>6696</v>
      </c>
      <c r="J24" s="1">
        <v>6960</v>
      </c>
      <c r="K24" s="1">
        <v>6444</v>
      </c>
      <c r="L24" s="1">
        <v>3476</v>
      </c>
      <c r="M24" s="1">
        <v>878</v>
      </c>
      <c r="N24" s="6">
        <f>AVERAGE(G24:M24)</f>
        <v>4401.7142857142853</v>
      </c>
      <c r="O24" s="6">
        <f>N24+(N24*15%)</f>
        <v>5061.9714285714281</v>
      </c>
      <c r="P24" s="1" t="s">
        <v>18</v>
      </c>
      <c r="Q24" s="29" t="str">
        <f t="shared" si="0"/>
        <v>No recive subsidio</v>
      </c>
    </row>
    <row r="25" spans="2:17">
      <c r="B25" s="2">
        <v>41791</v>
      </c>
      <c r="C25" s="1" t="s">
        <v>36</v>
      </c>
      <c r="D25" s="3">
        <v>45</v>
      </c>
      <c r="E25" s="5">
        <v>700</v>
      </c>
      <c r="F25" s="5">
        <f>PRODUCT(D25*E25)</f>
        <v>31500</v>
      </c>
      <c r="G25" s="1">
        <v>4780</v>
      </c>
      <c r="H25" s="1">
        <v>3620</v>
      </c>
      <c r="I25" s="1">
        <v>5899</v>
      </c>
      <c r="J25" s="1">
        <v>3667</v>
      </c>
      <c r="K25" s="1">
        <v>3577</v>
      </c>
      <c r="L25" s="1">
        <v>4577</v>
      </c>
      <c r="M25" s="1">
        <v>4573</v>
      </c>
      <c r="N25" s="6">
        <f>AVERAGE(G25:M25)</f>
        <v>4384.7142857142853</v>
      </c>
      <c r="O25" s="6">
        <f>N25+(N25*15%)</f>
        <v>5042.4214285714279</v>
      </c>
      <c r="P25" s="1" t="s">
        <v>18</v>
      </c>
      <c r="Q25" s="29" t="str">
        <f t="shared" si="0"/>
        <v>No recive subsidio</v>
      </c>
    </row>
    <row r="26" spans="2:17">
      <c r="B26" s="2">
        <v>40269</v>
      </c>
      <c r="C26" s="1" t="s">
        <v>37</v>
      </c>
      <c r="D26" s="3">
        <v>4</v>
      </c>
      <c r="E26" s="4">
        <v>600</v>
      </c>
      <c r="F26" s="5">
        <f>PRODUCT(D26*E26)</f>
        <v>2400</v>
      </c>
      <c r="G26" s="1">
        <v>5664</v>
      </c>
      <c r="H26" s="1">
        <v>5777</v>
      </c>
      <c r="I26" s="1">
        <v>3657</v>
      </c>
      <c r="J26" s="1">
        <v>3667</v>
      </c>
      <c r="K26" s="1">
        <v>4849</v>
      </c>
      <c r="L26" s="1">
        <v>3575</v>
      </c>
      <c r="M26" s="1">
        <v>3478</v>
      </c>
      <c r="N26" s="6">
        <f>AVERAGE(G26:M26)</f>
        <v>4381</v>
      </c>
      <c r="O26" s="1" t="s">
        <v>18</v>
      </c>
      <c r="P26" s="6">
        <f>N26-(N26*8%)</f>
        <v>4030.52</v>
      </c>
      <c r="Q26" s="29" t="str">
        <f t="shared" si="0"/>
        <v>Si recive subsidio</v>
      </c>
    </row>
    <row r="27" spans="2:17">
      <c r="B27" s="2">
        <v>41395</v>
      </c>
      <c r="C27" s="1" t="s">
        <v>38</v>
      </c>
      <c r="D27" s="3">
        <v>22</v>
      </c>
      <c r="E27" s="5">
        <v>700</v>
      </c>
      <c r="F27" s="5">
        <f>PRODUCT(D27*E27)</f>
        <v>15400</v>
      </c>
      <c r="G27" s="1">
        <v>4573</v>
      </c>
      <c r="H27" s="1">
        <v>2334</v>
      </c>
      <c r="I27" s="1">
        <v>748</v>
      </c>
      <c r="J27" s="1">
        <v>6944</v>
      </c>
      <c r="K27" s="1">
        <v>4377</v>
      </c>
      <c r="L27" s="1">
        <v>6799</v>
      </c>
      <c r="M27" s="1">
        <v>4653</v>
      </c>
      <c r="N27" s="6">
        <f>AVERAGE(G27:M27)</f>
        <v>4346.8571428571431</v>
      </c>
      <c r="O27" s="1" t="s">
        <v>18</v>
      </c>
      <c r="P27" s="6">
        <f>N27-(N27*8%)</f>
        <v>3999.1085714285718</v>
      </c>
      <c r="Q27" s="29" t="str">
        <f t="shared" si="0"/>
        <v>Si recive subsidio</v>
      </c>
    </row>
    <row r="28" spans="2:17">
      <c r="B28" s="2">
        <v>41671</v>
      </c>
      <c r="C28" s="1" t="s">
        <v>39</v>
      </c>
      <c r="D28" s="3">
        <v>75</v>
      </c>
      <c r="E28" s="5">
        <v>700</v>
      </c>
      <c r="F28" s="5">
        <f>PRODUCT(D28*E28)</f>
        <v>52500</v>
      </c>
      <c r="G28" s="1">
        <v>5745</v>
      </c>
      <c r="H28" s="1">
        <v>5777</v>
      </c>
      <c r="I28" s="1">
        <v>6588</v>
      </c>
      <c r="J28" s="1">
        <v>6888</v>
      </c>
      <c r="K28" s="1">
        <v>3822</v>
      </c>
      <c r="L28" s="1">
        <v>856</v>
      </c>
      <c r="M28" s="1">
        <v>597</v>
      </c>
      <c r="N28" s="6">
        <f>AVERAGE(G28:M28)</f>
        <v>4324.7142857142853</v>
      </c>
      <c r="O28" s="6">
        <f>N28+(N28*15%)</f>
        <v>4973.4214285714279</v>
      </c>
      <c r="P28" s="1" t="s">
        <v>18</v>
      </c>
      <c r="Q28" s="29" t="str">
        <f t="shared" si="0"/>
        <v>No recive subsidio</v>
      </c>
    </row>
    <row r="29" spans="2:17">
      <c r="B29" s="2">
        <v>42887</v>
      </c>
      <c r="C29" s="1" t="s">
        <v>40</v>
      </c>
      <c r="D29" s="3">
        <v>87</v>
      </c>
      <c r="E29" s="5">
        <v>500</v>
      </c>
      <c r="F29" s="5">
        <f>PRODUCT(D29*E29)</f>
        <v>43500</v>
      </c>
      <c r="G29" s="1">
        <v>4323</v>
      </c>
      <c r="H29" s="1">
        <v>2431</v>
      </c>
      <c r="I29" s="1">
        <v>6356</v>
      </c>
      <c r="J29" s="1">
        <v>4787</v>
      </c>
      <c r="K29" s="1">
        <v>5979</v>
      </c>
      <c r="L29" s="1">
        <v>747</v>
      </c>
      <c r="M29" s="1">
        <v>5477</v>
      </c>
      <c r="N29" s="6">
        <f>AVERAGE(G29:M29)</f>
        <v>4300</v>
      </c>
      <c r="O29" s="6">
        <f>N29+(N29*15%)</f>
        <v>4945</v>
      </c>
      <c r="P29" s="1" t="s">
        <v>18</v>
      </c>
      <c r="Q29" s="29" t="str">
        <f t="shared" si="0"/>
        <v>No recive subsidio</v>
      </c>
    </row>
    <row r="30" spans="2:17">
      <c r="B30" s="2">
        <v>40634</v>
      </c>
      <c r="C30" s="1" t="s">
        <v>41</v>
      </c>
      <c r="D30" s="3">
        <v>75</v>
      </c>
      <c r="E30" s="4">
        <v>650</v>
      </c>
      <c r="F30" s="5">
        <f>PRODUCT(D30*E30)</f>
        <v>48750</v>
      </c>
      <c r="G30" s="1">
        <v>867</v>
      </c>
      <c r="H30" s="1">
        <v>5738</v>
      </c>
      <c r="I30" s="1">
        <v>5377</v>
      </c>
      <c r="J30" s="1">
        <v>3997</v>
      </c>
      <c r="K30" s="1">
        <v>3566</v>
      </c>
      <c r="L30" s="1">
        <v>4588</v>
      </c>
      <c r="M30" s="1">
        <v>5869</v>
      </c>
      <c r="N30" s="6">
        <f>AVERAGE(G30:M30)</f>
        <v>4286</v>
      </c>
      <c r="O30" s="1" t="s">
        <v>18</v>
      </c>
      <c r="P30" s="6">
        <f>N30-(N30*8%)</f>
        <v>3943.12</v>
      </c>
      <c r="Q30" s="29" t="str">
        <f t="shared" si="0"/>
        <v>Si recive subsidio</v>
      </c>
    </row>
    <row r="31" spans="2:17">
      <c r="B31" s="2">
        <v>41000</v>
      </c>
      <c r="C31" s="1" t="s">
        <v>42</v>
      </c>
      <c r="D31" s="3">
        <v>43</v>
      </c>
      <c r="E31" s="5">
        <v>700</v>
      </c>
      <c r="F31" s="5">
        <f>PRODUCT(D31*E31)</f>
        <v>30100</v>
      </c>
      <c r="G31" s="1">
        <v>5667</v>
      </c>
      <c r="H31" s="1">
        <v>6576</v>
      </c>
      <c r="I31" s="1">
        <v>856</v>
      </c>
      <c r="J31" s="1">
        <v>3762</v>
      </c>
      <c r="K31" s="1">
        <v>2452</v>
      </c>
      <c r="L31" s="1">
        <v>4577</v>
      </c>
      <c r="M31" s="1">
        <v>5790</v>
      </c>
      <c r="N31" s="6">
        <f>AVERAGE(G31:M31)</f>
        <v>4240</v>
      </c>
      <c r="O31" s="1" t="s">
        <v>18</v>
      </c>
      <c r="P31" s="6">
        <f>N31-(N31*8%)</f>
        <v>3900.8</v>
      </c>
      <c r="Q31" s="29" t="str">
        <f t="shared" si="0"/>
        <v>Si recive subsidio</v>
      </c>
    </row>
    <row r="32" spans="2:17">
      <c r="B32" s="2">
        <v>40483</v>
      </c>
      <c r="C32" s="1" t="s">
        <v>43</v>
      </c>
      <c r="D32" s="3">
        <v>23</v>
      </c>
      <c r="E32" s="4">
        <v>600</v>
      </c>
      <c r="F32" s="5">
        <f>PRODUCT(D32*E32)</f>
        <v>13800</v>
      </c>
      <c r="G32" s="1">
        <v>3563</v>
      </c>
      <c r="H32" s="1">
        <v>975</v>
      </c>
      <c r="I32" s="1">
        <v>4785</v>
      </c>
      <c r="J32" s="1">
        <v>3886</v>
      </c>
      <c r="K32" s="1">
        <v>5844</v>
      </c>
      <c r="L32" s="1">
        <v>5634</v>
      </c>
      <c r="M32" s="1">
        <v>4889</v>
      </c>
      <c r="N32" s="6">
        <f>AVERAGE(G32:M32)</f>
        <v>4225.1428571428569</v>
      </c>
      <c r="O32" s="1" t="s">
        <v>18</v>
      </c>
      <c r="P32" s="6">
        <f>N32-(N32*8%)</f>
        <v>3887.1314285714284</v>
      </c>
      <c r="Q32" s="29" t="str">
        <f t="shared" si="0"/>
        <v>Si recive subsidio</v>
      </c>
    </row>
    <row r="33" spans="2:17">
      <c r="B33" s="2">
        <v>42795</v>
      </c>
      <c r="C33" s="1" t="s">
        <v>44</v>
      </c>
      <c r="D33" s="3">
        <v>58</v>
      </c>
      <c r="E33" s="5">
        <v>500</v>
      </c>
      <c r="F33" s="5">
        <f>PRODUCT(D33*E33)</f>
        <v>29000</v>
      </c>
      <c r="G33" s="1">
        <v>847</v>
      </c>
      <c r="H33" s="1">
        <v>736</v>
      </c>
      <c r="I33" s="1">
        <v>6795</v>
      </c>
      <c r="J33" s="1">
        <v>5890</v>
      </c>
      <c r="K33" s="1">
        <v>4743</v>
      </c>
      <c r="L33" s="1">
        <v>4869</v>
      </c>
      <c r="M33" s="1">
        <v>5674</v>
      </c>
      <c r="N33" s="6">
        <f>AVERAGE(G33:M33)</f>
        <v>4222</v>
      </c>
      <c r="O33" s="6">
        <f>N33+(N33*15%)</f>
        <v>4855.3</v>
      </c>
      <c r="P33" s="1" t="s">
        <v>18</v>
      </c>
      <c r="Q33" s="29" t="str">
        <f t="shared" si="0"/>
        <v>No recive subsidio</v>
      </c>
    </row>
    <row r="34" spans="2:17">
      <c r="B34" s="2">
        <v>40940</v>
      </c>
      <c r="C34" s="1" t="s">
        <v>45</v>
      </c>
      <c r="D34" s="3">
        <v>44</v>
      </c>
      <c r="E34" s="4">
        <v>650</v>
      </c>
      <c r="F34" s="5">
        <f>PRODUCT(D34*E34)</f>
        <v>28600</v>
      </c>
      <c r="G34" s="1">
        <v>2546</v>
      </c>
      <c r="H34" s="1">
        <v>5774</v>
      </c>
      <c r="I34" s="1">
        <v>4669</v>
      </c>
      <c r="J34" s="1">
        <v>4742</v>
      </c>
      <c r="K34" s="1">
        <v>868</v>
      </c>
      <c r="L34" s="1">
        <v>4649</v>
      </c>
      <c r="M34" s="1">
        <v>6006</v>
      </c>
      <c r="N34" s="6">
        <f>AVERAGE(G34:M34)</f>
        <v>4179.1428571428569</v>
      </c>
      <c r="O34" s="1" t="s">
        <v>18</v>
      </c>
      <c r="P34" s="6">
        <f>N34-(N34*8%)</f>
        <v>3844.8114285714282</v>
      </c>
      <c r="Q34" s="29" t="str">
        <f t="shared" si="0"/>
        <v>Si recive subsidio</v>
      </c>
    </row>
    <row r="35" spans="2:17">
      <c r="B35" s="2">
        <v>43101</v>
      </c>
      <c r="C35" s="1" t="s">
        <v>46</v>
      </c>
      <c r="D35" s="3">
        <v>78</v>
      </c>
      <c r="E35" s="5">
        <v>400</v>
      </c>
      <c r="F35" s="5">
        <f>PRODUCT(D35*E35)</f>
        <v>31200</v>
      </c>
      <c r="G35" s="1">
        <v>3644</v>
      </c>
      <c r="H35" s="1">
        <v>5364</v>
      </c>
      <c r="I35" s="1">
        <v>998</v>
      </c>
      <c r="J35" s="1">
        <v>6889</v>
      </c>
      <c r="K35" s="1">
        <v>6857</v>
      </c>
      <c r="L35" s="1">
        <v>754</v>
      </c>
      <c r="M35" s="1">
        <v>4577</v>
      </c>
      <c r="N35" s="6">
        <f>AVERAGE(G35:M35)</f>
        <v>4154.7142857142853</v>
      </c>
      <c r="O35" s="6">
        <f>N35+(N35*15%)</f>
        <v>4777.9214285714279</v>
      </c>
      <c r="P35" s="1" t="s">
        <v>18</v>
      </c>
      <c r="Q35" s="29" t="str">
        <f t="shared" si="0"/>
        <v>No recive subsidio</v>
      </c>
    </row>
    <row r="36" spans="2:17">
      <c r="B36" s="2">
        <v>40909</v>
      </c>
      <c r="C36" s="1" t="s">
        <v>47</v>
      </c>
      <c r="D36" s="3">
        <v>3</v>
      </c>
      <c r="E36" s="4">
        <v>650</v>
      </c>
      <c r="F36" s="5">
        <f>PRODUCT(D36*E36)</f>
        <v>1950</v>
      </c>
      <c r="G36" s="1">
        <v>2566</v>
      </c>
      <c r="H36" s="1">
        <v>2566</v>
      </c>
      <c r="I36" s="1">
        <v>6678</v>
      </c>
      <c r="J36" s="1">
        <v>5277</v>
      </c>
      <c r="K36" s="1">
        <v>3622</v>
      </c>
      <c r="L36" s="1">
        <v>3676</v>
      </c>
      <c r="M36" s="1">
        <v>4689</v>
      </c>
      <c r="N36" s="6">
        <f>AVERAGE(G36:M36)</f>
        <v>4153.4285714285716</v>
      </c>
      <c r="O36" s="1" t="s">
        <v>18</v>
      </c>
      <c r="P36" s="6">
        <f>N36-(N36*8%)</f>
        <v>3821.1542857142858</v>
      </c>
      <c r="Q36" s="29" t="str">
        <f t="shared" si="0"/>
        <v>Si recive subsidio</v>
      </c>
    </row>
    <row r="37" spans="2:17">
      <c r="B37" s="2">
        <v>40179</v>
      </c>
      <c r="C37" s="1" t="s">
        <v>48</v>
      </c>
      <c r="D37" s="3">
        <v>4</v>
      </c>
      <c r="E37" s="4">
        <v>600</v>
      </c>
      <c r="F37" s="5">
        <f>PRODUCT(D37*E37)</f>
        <v>2400</v>
      </c>
      <c r="G37" s="1">
        <v>4566</v>
      </c>
      <c r="H37" s="1">
        <v>3456</v>
      </c>
      <c r="I37" s="1">
        <v>5467</v>
      </c>
      <c r="J37" s="1">
        <v>766</v>
      </c>
      <c r="K37" s="1">
        <v>3467</v>
      </c>
      <c r="L37" s="1">
        <v>5563</v>
      </c>
      <c r="M37" s="1">
        <v>5735</v>
      </c>
      <c r="N37" s="6">
        <f>AVERAGE(G37:M37)</f>
        <v>4145.7142857142853</v>
      </c>
      <c r="O37" s="1" t="s">
        <v>18</v>
      </c>
      <c r="P37" s="6">
        <f>N37-(N37*8%)</f>
        <v>3814.0571428571425</v>
      </c>
      <c r="Q37" s="29" t="str">
        <f t="shared" si="0"/>
        <v>Si recive subsidio</v>
      </c>
    </row>
    <row r="38" spans="2:17">
      <c r="B38" s="2">
        <v>40360</v>
      </c>
      <c r="C38" s="1" t="s">
        <v>49</v>
      </c>
      <c r="D38" s="3">
        <v>23</v>
      </c>
      <c r="E38" s="4">
        <v>600</v>
      </c>
      <c r="F38" s="5">
        <f>PRODUCT(D38*E38)</f>
        <v>13800</v>
      </c>
      <c r="G38" s="1">
        <v>2545</v>
      </c>
      <c r="H38" s="1">
        <v>786</v>
      </c>
      <c r="I38" s="1">
        <v>4636</v>
      </c>
      <c r="J38" s="1">
        <v>2563</v>
      </c>
      <c r="K38" s="1">
        <v>6794</v>
      </c>
      <c r="L38" s="1">
        <v>6837</v>
      </c>
      <c r="M38" s="1">
        <v>4677</v>
      </c>
      <c r="N38" s="6">
        <f>AVERAGE(G38:M38)</f>
        <v>4119.7142857142853</v>
      </c>
      <c r="O38" s="1" t="s">
        <v>18</v>
      </c>
      <c r="P38" s="6">
        <f>N38-(N38*8%)</f>
        <v>3790.1371428571424</v>
      </c>
      <c r="Q38" s="29" t="str">
        <f t="shared" si="0"/>
        <v>Si recive subsidio</v>
      </c>
    </row>
    <row r="39" spans="2:17">
      <c r="B39" s="2">
        <v>41579</v>
      </c>
      <c r="C39" s="1" t="s">
        <v>50</v>
      </c>
      <c r="D39" s="3">
        <v>32</v>
      </c>
      <c r="E39" s="5">
        <v>700</v>
      </c>
      <c r="F39" s="5">
        <f>PRODUCT(D39*E39)</f>
        <v>22400</v>
      </c>
      <c r="G39" s="1">
        <v>6567</v>
      </c>
      <c r="H39" s="1">
        <v>642</v>
      </c>
      <c r="I39" s="1">
        <v>5674</v>
      </c>
      <c r="J39" s="1">
        <v>4588</v>
      </c>
      <c r="K39" s="1">
        <v>3462</v>
      </c>
      <c r="L39" s="1">
        <v>4366</v>
      </c>
      <c r="M39" s="1">
        <v>3468</v>
      </c>
      <c r="N39" s="6">
        <f>AVERAGE(G39:M39)</f>
        <v>4109.5714285714284</v>
      </c>
      <c r="O39" s="1" t="s">
        <v>18</v>
      </c>
      <c r="P39" s="6">
        <f>N39-(N39*8%)</f>
        <v>3780.8057142857142</v>
      </c>
      <c r="Q39" s="29" t="str">
        <f t="shared" si="0"/>
        <v>Si recive subsidio</v>
      </c>
    </row>
    <row r="40" spans="2:17">
      <c r="B40" s="2">
        <v>42125</v>
      </c>
      <c r="C40" s="1" t="s">
        <v>51</v>
      </c>
      <c r="D40" s="3">
        <v>59</v>
      </c>
      <c r="E40" s="5">
        <v>500</v>
      </c>
      <c r="F40" s="5">
        <f>PRODUCT(D40*E40)</f>
        <v>29500</v>
      </c>
      <c r="G40" s="1">
        <v>957</v>
      </c>
      <c r="H40" s="1">
        <v>5457</v>
      </c>
      <c r="I40" s="1">
        <v>789</v>
      </c>
      <c r="J40" s="1">
        <v>6865</v>
      </c>
      <c r="K40" s="1">
        <v>5889</v>
      </c>
      <c r="L40" s="1">
        <v>4447</v>
      </c>
      <c r="M40" s="1">
        <v>4333</v>
      </c>
      <c r="N40" s="6">
        <f>AVERAGE(G40:M40)</f>
        <v>4105.2857142857147</v>
      </c>
      <c r="O40" s="6">
        <f>N40+(N40*15%)</f>
        <v>4721.0785714285721</v>
      </c>
      <c r="P40" s="1" t="s">
        <v>18</v>
      </c>
      <c r="Q40" s="29" t="str">
        <f t="shared" si="0"/>
        <v>No recive subsidio</v>
      </c>
    </row>
    <row r="41" spans="2:17">
      <c r="B41" s="2">
        <v>43070</v>
      </c>
      <c r="C41" s="1" t="s">
        <v>52</v>
      </c>
      <c r="D41" s="3">
        <v>8</v>
      </c>
      <c r="E41" s="5">
        <v>400</v>
      </c>
      <c r="F41" s="5">
        <f>PRODUCT(D41*E41)</f>
        <v>3200</v>
      </c>
      <c r="G41" s="1">
        <v>2344</v>
      </c>
      <c r="H41" s="1">
        <v>4577</v>
      </c>
      <c r="I41" s="1">
        <v>876</v>
      </c>
      <c r="J41" s="1">
        <v>4788</v>
      </c>
      <c r="K41" s="1">
        <v>5684</v>
      </c>
      <c r="L41" s="1">
        <v>5744</v>
      </c>
      <c r="M41" s="1">
        <v>4677</v>
      </c>
      <c r="N41" s="6">
        <f>AVERAGE(G41:M41)</f>
        <v>4098.5714285714284</v>
      </c>
      <c r="O41" s="6">
        <f>N41+(N41*15%)</f>
        <v>4713.3571428571431</v>
      </c>
      <c r="P41" s="1" t="s">
        <v>18</v>
      </c>
      <c r="Q41" s="29" t="str">
        <f t="shared" si="0"/>
        <v>No recive subsidio</v>
      </c>
    </row>
    <row r="42" spans="2:17">
      <c r="B42" s="2">
        <v>41609</v>
      </c>
      <c r="C42" s="1" t="s">
        <v>53</v>
      </c>
      <c r="D42" s="3">
        <v>28</v>
      </c>
      <c r="E42" s="5">
        <v>700</v>
      </c>
      <c r="F42" s="5">
        <f>PRODUCT(D42*E42)</f>
        <v>19600</v>
      </c>
      <c r="G42" s="1">
        <v>574</v>
      </c>
      <c r="H42" s="1">
        <v>3567</v>
      </c>
      <c r="I42" s="1">
        <v>6748</v>
      </c>
      <c r="J42" s="1">
        <v>3657</v>
      </c>
      <c r="K42" s="1">
        <v>5788</v>
      </c>
      <c r="L42" s="1">
        <v>4688</v>
      </c>
      <c r="M42" s="1">
        <v>3586</v>
      </c>
      <c r="N42" s="6">
        <f>AVERAGE(G42:M42)</f>
        <v>4086.8571428571427</v>
      </c>
      <c r="O42" s="1" t="s">
        <v>18</v>
      </c>
      <c r="P42" s="6">
        <f>N42-(N42*8%)</f>
        <v>3759.9085714285711</v>
      </c>
      <c r="Q42" s="29" t="str">
        <f t="shared" si="0"/>
        <v>Si recive subsidio</v>
      </c>
    </row>
    <row r="43" spans="2:17">
      <c r="B43" s="2">
        <v>43191</v>
      </c>
      <c r="C43" s="1" t="s">
        <v>54</v>
      </c>
      <c r="D43" s="3">
        <v>3</v>
      </c>
      <c r="E43" s="5">
        <v>400</v>
      </c>
      <c r="F43" s="5">
        <f>PRODUCT(D43*E43)</f>
        <v>1200</v>
      </c>
      <c r="G43" s="1">
        <v>1949</v>
      </c>
      <c r="H43" s="1">
        <v>2466</v>
      </c>
      <c r="I43" s="1">
        <v>5638</v>
      </c>
      <c r="J43" s="1">
        <v>5688</v>
      </c>
      <c r="K43" s="1">
        <v>4578</v>
      </c>
      <c r="L43" s="1">
        <v>3466</v>
      </c>
      <c r="M43" s="1">
        <v>4775</v>
      </c>
      <c r="N43" s="6">
        <f>AVERAGE(G43:M43)</f>
        <v>4080</v>
      </c>
      <c r="O43" s="6">
        <f>N43+(N43*15%)</f>
        <v>4692</v>
      </c>
      <c r="P43" s="1" t="s">
        <v>18</v>
      </c>
      <c r="Q43" s="29" t="str">
        <f t="shared" si="0"/>
        <v>No recive subsidio</v>
      </c>
    </row>
    <row r="44" spans="2:17">
      <c r="B44" s="2">
        <v>41518</v>
      </c>
      <c r="C44" s="1" t="s">
        <v>55</v>
      </c>
      <c r="D44" s="3">
        <v>45</v>
      </c>
      <c r="E44" s="5">
        <v>700</v>
      </c>
      <c r="F44" s="5">
        <f>PRODUCT(D44*E44)</f>
        <v>31500</v>
      </c>
      <c r="G44" s="1">
        <v>7676</v>
      </c>
      <c r="H44" s="1">
        <v>2455</v>
      </c>
      <c r="I44" s="1">
        <v>745</v>
      </c>
      <c r="J44" s="1">
        <v>3774</v>
      </c>
      <c r="K44" s="1">
        <v>3526</v>
      </c>
      <c r="L44" s="1">
        <v>6778</v>
      </c>
      <c r="M44" s="1">
        <v>3575</v>
      </c>
      <c r="N44" s="6">
        <f>AVERAGE(G44:M44)</f>
        <v>4075.5714285714284</v>
      </c>
      <c r="O44" s="1" t="s">
        <v>18</v>
      </c>
      <c r="P44" s="6">
        <f>N44-(N44*8%)</f>
        <v>3749.525714285714</v>
      </c>
      <c r="Q44" s="29" t="str">
        <f t="shared" si="0"/>
        <v>Si recive subsidio</v>
      </c>
    </row>
    <row r="45" spans="2:17">
      <c r="B45" s="2">
        <v>40664</v>
      </c>
      <c r="C45" s="1" t="s">
        <v>56</v>
      </c>
      <c r="D45" s="3">
        <v>75</v>
      </c>
      <c r="E45" s="4">
        <v>650</v>
      </c>
      <c r="F45" s="5">
        <f>PRODUCT(D45*E45)</f>
        <v>48750</v>
      </c>
      <c r="G45" s="1">
        <v>5636</v>
      </c>
      <c r="H45" s="1">
        <v>6768</v>
      </c>
      <c r="I45" s="1">
        <v>758</v>
      </c>
      <c r="J45" s="1">
        <v>4799</v>
      </c>
      <c r="K45" s="1">
        <v>857</v>
      </c>
      <c r="L45" s="1">
        <v>3662</v>
      </c>
      <c r="M45" s="1">
        <v>5968</v>
      </c>
      <c r="N45" s="6">
        <f>AVERAGE(G45:M45)</f>
        <v>4064</v>
      </c>
      <c r="O45" s="1" t="s">
        <v>18</v>
      </c>
      <c r="P45" s="6">
        <f>N45-(N45*8%)</f>
        <v>3738.88</v>
      </c>
      <c r="Q45" s="29" t="str">
        <f t="shared" si="0"/>
        <v>Si recive subsidio</v>
      </c>
    </row>
    <row r="46" spans="2:17">
      <c r="B46" s="2">
        <v>42644</v>
      </c>
      <c r="C46" s="1" t="s">
        <v>57</v>
      </c>
      <c r="D46" s="3">
        <v>75</v>
      </c>
      <c r="E46" s="5">
        <v>500</v>
      </c>
      <c r="F46" s="5">
        <f>PRODUCT(D46*E46)</f>
        <v>37500</v>
      </c>
      <c r="G46" s="1">
        <v>5670</v>
      </c>
      <c r="H46" s="1">
        <v>5623</v>
      </c>
      <c r="I46" s="1">
        <v>567</v>
      </c>
      <c r="J46" s="1">
        <v>5747</v>
      </c>
      <c r="K46" s="1">
        <v>3474</v>
      </c>
      <c r="L46" s="1">
        <v>6543</v>
      </c>
      <c r="M46" s="1">
        <v>689</v>
      </c>
      <c r="N46" s="6">
        <f>AVERAGE(G46:M46)</f>
        <v>4044.7142857142858</v>
      </c>
      <c r="O46" s="6">
        <f>N46+(N46*15%)</f>
        <v>4651.4214285714288</v>
      </c>
      <c r="P46" s="1" t="s">
        <v>18</v>
      </c>
      <c r="Q46" s="29" t="str">
        <f t="shared" si="0"/>
        <v>No recive subsidio</v>
      </c>
    </row>
    <row r="47" spans="2:17">
      <c r="B47" s="2">
        <v>42675</v>
      </c>
      <c r="C47" s="1" t="s">
        <v>58</v>
      </c>
      <c r="D47" s="3">
        <v>24</v>
      </c>
      <c r="E47" s="5">
        <v>500</v>
      </c>
      <c r="F47" s="5">
        <f>PRODUCT(D47*E47)</f>
        <v>12000</v>
      </c>
      <c r="G47" s="1">
        <v>4545</v>
      </c>
      <c r="H47" s="1">
        <v>2554</v>
      </c>
      <c r="I47" s="1">
        <v>4788</v>
      </c>
      <c r="J47" s="1">
        <v>5947</v>
      </c>
      <c r="K47" s="1">
        <v>775</v>
      </c>
      <c r="L47" s="1">
        <v>3462</v>
      </c>
      <c r="M47" s="1">
        <v>5799</v>
      </c>
      <c r="N47" s="6">
        <f>AVERAGE(G47:M47)</f>
        <v>3981.4285714285716</v>
      </c>
      <c r="O47" s="6">
        <f>N47+(N47*15%)</f>
        <v>4578.6428571428569</v>
      </c>
      <c r="P47" s="1" t="s">
        <v>18</v>
      </c>
      <c r="Q47" s="29" t="str">
        <f t="shared" si="0"/>
        <v>No recive subsidio</v>
      </c>
    </row>
    <row r="48" spans="2:17">
      <c r="B48" s="2">
        <v>40603</v>
      </c>
      <c r="C48" s="1" t="s">
        <v>59</v>
      </c>
      <c r="D48" s="3">
        <v>98</v>
      </c>
      <c r="E48" s="4">
        <v>650</v>
      </c>
      <c r="F48" s="5">
        <f>PRODUCT(D48*E48)</f>
        <v>63700</v>
      </c>
      <c r="G48" s="1">
        <v>2768</v>
      </c>
      <c r="H48" s="1">
        <v>3456</v>
      </c>
      <c r="I48" s="1">
        <v>3646</v>
      </c>
      <c r="J48" s="1">
        <v>5688</v>
      </c>
      <c r="K48" s="1">
        <v>3778</v>
      </c>
      <c r="L48" s="1">
        <v>3752</v>
      </c>
      <c r="M48" s="1">
        <v>4678</v>
      </c>
      <c r="N48" s="6">
        <f>AVERAGE(G48:M48)</f>
        <v>3966.5714285714284</v>
      </c>
      <c r="O48" s="1" t="s">
        <v>18</v>
      </c>
      <c r="P48" s="6">
        <f>N48-(N48*8%)</f>
        <v>3649.2457142857143</v>
      </c>
      <c r="Q48" s="29" t="str">
        <f t="shared" si="0"/>
        <v>Si recive subsidio</v>
      </c>
    </row>
    <row r="49" spans="2:17">
      <c r="B49" s="2">
        <v>40848</v>
      </c>
      <c r="C49" s="1" t="s">
        <v>60</v>
      </c>
      <c r="D49" s="3">
        <v>9</v>
      </c>
      <c r="E49" s="4">
        <v>650</v>
      </c>
      <c r="F49" s="5">
        <f>PRODUCT(D49*E49)</f>
        <v>5850</v>
      </c>
      <c r="G49" s="1">
        <v>5752</v>
      </c>
      <c r="H49" s="1">
        <v>979</v>
      </c>
      <c r="I49" s="1">
        <v>3568</v>
      </c>
      <c r="J49" s="1">
        <v>733</v>
      </c>
      <c r="K49" s="1">
        <v>5757</v>
      </c>
      <c r="L49" s="1">
        <v>4287</v>
      </c>
      <c r="M49" s="1">
        <v>6599</v>
      </c>
      <c r="N49" s="6">
        <f>AVERAGE(G49:M49)</f>
        <v>3953.5714285714284</v>
      </c>
      <c r="O49" s="1" t="s">
        <v>18</v>
      </c>
      <c r="P49" s="6">
        <f>N49-(N49*8%)</f>
        <v>3637.2857142857142</v>
      </c>
      <c r="Q49" s="29" t="str">
        <f t="shared" si="0"/>
        <v>Si recive subsidio</v>
      </c>
    </row>
    <row r="50" spans="2:17">
      <c r="B50" s="2">
        <v>40544</v>
      </c>
      <c r="C50" s="1" t="s">
        <v>61</v>
      </c>
      <c r="D50" s="3">
        <v>43</v>
      </c>
      <c r="E50" s="4">
        <v>650</v>
      </c>
      <c r="F50" s="5">
        <f>PRODUCT(D50*E50)</f>
        <v>27950</v>
      </c>
      <c r="G50" s="1">
        <v>5667</v>
      </c>
      <c r="H50" s="1">
        <v>879</v>
      </c>
      <c r="I50" s="1">
        <v>5768</v>
      </c>
      <c r="J50" s="1">
        <v>797</v>
      </c>
      <c r="K50" s="1">
        <v>5865</v>
      </c>
      <c r="L50" s="1">
        <v>2677</v>
      </c>
      <c r="M50" s="1">
        <v>5844</v>
      </c>
      <c r="N50" s="6">
        <f>AVERAGE(G50:M50)</f>
        <v>3928.1428571428573</v>
      </c>
      <c r="O50" s="1" t="s">
        <v>18</v>
      </c>
      <c r="P50" s="6">
        <f>N50-(N50*8%)</f>
        <v>3613.8914285714286</v>
      </c>
      <c r="Q50" s="29" t="str">
        <f t="shared" si="0"/>
        <v>Si recive subsidio</v>
      </c>
    </row>
    <row r="51" spans="2:17">
      <c r="B51" s="2">
        <v>41153</v>
      </c>
      <c r="C51" s="1" t="s">
        <v>62</v>
      </c>
      <c r="D51" s="3">
        <v>23</v>
      </c>
      <c r="E51" s="5">
        <v>700</v>
      </c>
      <c r="F51" s="5">
        <f>PRODUCT(D51*E51)</f>
        <v>16100</v>
      </c>
      <c r="G51" s="1">
        <v>4670</v>
      </c>
      <c r="H51" s="1">
        <v>887</v>
      </c>
      <c r="I51" s="1">
        <v>796</v>
      </c>
      <c r="J51" s="1">
        <v>3828</v>
      </c>
      <c r="K51" s="1">
        <v>4562</v>
      </c>
      <c r="L51" s="1">
        <v>5758</v>
      </c>
      <c r="M51" s="1">
        <v>6834</v>
      </c>
      <c r="N51" s="6">
        <f>AVERAGE(G51:M51)</f>
        <v>3905</v>
      </c>
      <c r="O51" s="1" t="s">
        <v>18</v>
      </c>
      <c r="P51" s="6">
        <f>N51-(N51*8%)</f>
        <v>3592.6</v>
      </c>
      <c r="Q51" s="29" t="str">
        <f t="shared" si="0"/>
        <v>Si recive subsidio</v>
      </c>
    </row>
    <row r="52" spans="2:17">
      <c r="B52" s="2">
        <v>42309</v>
      </c>
      <c r="C52" s="1" t="s">
        <v>63</v>
      </c>
      <c r="D52" s="3">
        <v>6</v>
      </c>
      <c r="E52" s="5">
        <v>500</v>
      </c>
      <c r="F52" s="5">
        <f>PRODUCT(D52*E52)</f>
        <v>3000</v>
      </c>
      <c r="G52" s="1">
        <v>5672</v>
      </c>
      <c r="H52" s="1">
        <v>978</v>
      </c>
      <c r="I52" s="1">
        <v>4648</v>
      </c>
      <c r="J52" s="1">
        <v>5689</v>
      </c>
      <c r="K52" s="1">
        <v>769</v>
      </c>
      <c r="L52" s="1">
        <v>4583</v>
      </c>
      <c r="M52" s="1">
        <v>4577</v>
      </c>
      <c r="N52" s="6">
        <f>AVERAGE(G52:M52)</f>
        <v>3845.1428571428573</v>
      </c>
      <c r="O52" s="6">
        <f>N52+(N52*15%)</f>
        <v>4421.9142857142861</v>
      </c>
      <c r="P52" s="1" t="s">
        <v>18</v>
      </c>
      <c r="Q52" s="29" t="str">
        <f t="shared" si="0"/>
        <v>No recive subsidio</v>
      </c>
    </row>
    <row r="53" spans="2:17">
      <c r="B53" s="2">
        <v>42917</v>
      </c>
      <c r="C53" s="1" t="s">
        <v>64</v>
      </c>
      <c r="D53" s="3">
        <v>37</v>
      </c>
      <c r="E53" s="5">
        <v>500</v>
      </c>
      <c r="F53" s="5">
        <f>PRODUCT(D53*E53)</f>
        <v>18500</v>
      </c>
      <c r="G53" s="1">
        <v>2134</v>
      </c>
      <c r="H53" s="1">
        <v>3156</v>
      </c>
      <c r="I53" s="1">
        <v>5688</v>
      </c>
      <c r="J53" s="1">
        <v>6889</v>
      </c>
      <c r="K53" s="1">
        <v>4797</v>
      </c>
      <c r="L53" s="1">
        <v>3467</v>
      </c>
      <c r="M53" s="1">
        <v>737</v>
      </c>
      <c r="N53" s="6">
        <f>AVERAGE(G53:M53)</f>
        <v>3838.2857142857142</v>
      </c>
      <c r="O53" s="6">
        <f>N53+(N53*15%)</f>
        <v>4414.028571428571</v>
      </c>
      <c r="P53" s="1" t="s">
        <v>18</v>
      </c>
      <c r="Q53" s="29" t="str">
        <f t="shared" si="0"/>
        <v>No recive subsidio</v>
      </c>
    </row>
    <row r="54" spans="2:17">
      <c r="B54" s="2">
        <v>40756</v>
      </c>
      <c r="C54" s="1" t="s">
        <v>65</v>
      </c>
      <c r="D54" s="3">
        <v>76</v>
      </c>
      <c r="E54" s="4">
        <v>650</v>
      </c>
      <c r="F54" s="5">
        <f>PRODUCT(D54*E54)</f>
        <v>49400</v>
      </c>
      <c r="G54" s="1">
        <v>5634</v>
      </c>
      <c r="H54" s="1">
        <v>3229</v>
      </c>
      <c r="I54" s="1">
        <v>3477</v>
      </c>
      <c r="J54" s="1">
        <v>5679</v>
      </c>
      <c r="K54" s="1">
        <v>858</v>
      </c>
      <c r="L54" s="1">
        <v>6833</v>
      </c>
      <c r="M54" s="1">
        <v>967</v>
      </c>
      <c r="N54" s="6">
        <f>AVERAGE(G54:M54)</f>
        <v>3811</v>
      </c>
      <c r="O54" s="1" t="s">
        <v>18</v>
      </c>
      <c r="P54" s="6">
        <f>N54-(N54*8%)</f>
        <v>3506.12</v>
      </c>
      <c r="Q54" s="29" t="str">
        <f t="shared" si="0"/>
        <v>Si recive subsidio</v>
      </c>
    </row>
    <row r="55" spans="2:17">
      <c r="B55" s="2">
        <v>41974</v>
      </c>
      <c r="C55" s="1" t="s">
        <v>66</v>
      </c>
      <c r="D55" s="3">
        <v>26</v>
      </c>
      <c r="E55" s="5">
        <v>500</v>
      </c>
      <c r="F55" s="5">
        <f>PRODUCT(D55*E55)</f>
        <v>13000</v>
      </c>
      <c r="G55" s="1">
        <v>5690</v>
      </c>
      <c r="H55" s="1">
        <v>2455</v>
      </c>
      <c r="I55" s="1">
        <v>899</v>
      </c>
      <c r="J55" s="1">
        <v>4897</v>
      </c>
      <c r="K55" s="1">
        <v>5784</v>
      </c>
      <c r="L55" s="1">
        <v>5888</v>
      </c>
      <c r="M55" s="1">
        <v>876</v>
      </c>
      <c r="N55" s="6">
        <f>AVERAGE(G55:M55)</f>
        <v>3784.1428571428573</v>
      </c>
      <c r="O55" s="6">
        <f>N55+(N55*15%)</f>
        <v>4351.7642857142855</v>
      </c>
      <c r="P55" s="1" t="s">
        <v>18</v>
      </c>
      <c r="Q55" s="29" t="str">
        <f t="shared" si="0"/>
        <v>No recive subsidio</v>
      </c>
    </row>
    <row r="56" spans="2:17">
      <c r="B56" s="2">
        <v>42856</v>
      </c>
      <c r="C56" s="1" t="s">
        <v>67</v>
      </c>
      <c r="D56" s="3">
        <v>7</v>
      </c>
      <c r="E56" s="5">
        <v>500</v>
      </c>
      <c r="F56" s="5">
        <f>PRODUCT(D56*E56)</f>
        <v>3500</v>
      </c>
      <c r="G56" s="1">
        <v>1830</v>
      </c>
      <c r="H56" s="1">
        <v>4564</v>
      </c>
      <c r="I56" s="1">
        <v>5689</v>
      </c>
      <c r="J56" s="1">
        <v>946</v>
      </c>
      <c r="K56" s="1">
        <v>5568</v>
      </c>
      <c r="L56" s="1">
        <v>736</v>
      </c>
      <c r="M56" s="1">
        <v>6767</v>
      </c>
      <c r="N56" s="6">
        <f>AVERAGE(G56:M56)</f>
        <v>3728.5714285714284</v>
      </c>
      <c r="O56" s="6">
        <f>N56+(N56*15%)</f>
        <v>4287.8571428571431</v>
      </c>
      <c r="P56" s="1" t="s">
        <v>18</v>
      </c>
      <c r="Q56" s="29" t="str">
        <f t="shared" si="0"/>
        <v>No recive subsidio</v>
      </c>
    </row>
    <row r="57" spans="2:17">
      <c r="B57" s="2">
        <v>42005</v>
      </c>
      <c r="C57" s="1" t="s">
        <v>68</v>
      </c>
      <c r="D57" s="3">
        <v>62</v>
      </c>
      <c r="E57" s="5">
        <v>500</v>
      </c>
      <c r="F57" s="5">
        <f>PRODUCT(D57*E57)</f>
        <v>31000</v>
      </c>
      <c r="G57" s="1">
        <v>876</v>
      </c>
      <c r="H57" s="1">
        <v>5754</v>
      </c>
      <c r="I57" s="1">
        <v>786</v>
      </c>
      <c r="J57" s="1">
        <v>5797</v>
      </c>
      <c r="K57" s="1">
        <v>5477</v>
      </c>
      <c r="L57" s="1">
        <v>4677</v>
      </c>
      <c r="M57" s="1">
        <v>2568</v>
      </c>
      <c r="N57" s="6">
        <f>AVERAGE(G57:M57)</f>
        <v>3705</v>
      </c>
      <c r="O57" s="6">
        <f>N57+(N57*15%)</f>
        <v>4260.75</v>
      </c>
      <c r="P57" s="1" t="s">
        <v>18</v>
      </c>
      <c r="Q57" s="29" t="str">
        <f t="shared" si="0"/>
        <v>No recive subsidio</v>
      </c>
    </row>
    <row r="58" spans="2:17">
      <c r="B58" s="2">
        <v>41214</v>
      </c>
      <c r="C58" s="1" t="s">
        <v>69</v>
      </c>
      <c r="D58" s="3">
        <v>9</v>
      </c>
      <c r="E58" s="5">
        <v>700</v>
      </c>
      <c r="F58" s="5">
        <f>PRODUCT(D58*E58)</f>
        <v>6300</v>
      </c>
      <c r="G58" s="1">
        <v>4456</v>
      </c>
      <c r="H58" s="1">
        <v>2525</v>
      </c>
      <c r="I58" s="1">
        <v>847</v>
      </c>
      <c r="J58" s="1">
        <v>895</v>
      </c>
      <c r="K58" s="1">
        <v>5753</v>
      </c>
      <c r="L58" s="1">
        <v>5667</v>
      </c>
      <c r="M58" s="1">
        <v>5739</v>
      </c>
      <c r="N58" s="6">
        <f>AVERAGE(G58:M58)</f>
        <v>3697.4285714285716</v>
      </c>
      <c r="O58" s="1" t="s">
        <v>18</v>
      </c>
      <c r="P58" s="6">
        <f>N58-(N58*8%)</f>
        <v>3401.6342857142859</v>
      </c>
      <c r="Q58" s="29" t="str">
        <f t="shared" si="0"/>
        <v>Si recive subsidio</v>
      </c>
    </row>
    <row r="59" spans="2:17">
      <c r="B59" s="2">
        <v>41306</v>
      </c>
      <c r="C59" s="1" t="s">
        <v>70</v>
      </c>
      <c r="D59" s="3">
        <v>90</v>
      </c>
      <c r="E59" s="5">
        <v>700</v>
      </c>
      <c r="F59" s="5">
        <f>PRODUCT(D59*E59)</f>
        <v>63000</v>
      </c>
      <c r="G59" s="1">
        <v>746</v>
      </c>
      <c r="H59" s="1">
        <v>3466</v>
      </c>
      <c r="I59" s="1">
        <v>5747</v>
      </c>
      <c r="J59" s="1">
        <v>5653</v>
      </c>
      <c r="K59" s="1">
        <v>2567</v>
      </c>
      <c r="L59" s="1">
        <v>6799</v>
      </c>
      <c r="M59" s="1">
        <v>876</v>
      </c>
      <c r="N59" s="6">
        <f>AVERAGE(G59:M59)</f>
        <v>3693.4285714285716</v>
      </c>
      <c r="O59" s="1" t="s">
        <v>18</v>
      </c>
      <c r="P59" s="6">
        <f>N59-(N59*8%)</f>
        <v>3397.954285714286</v>
      </c>
      <c r="Q59" s="29" t="str">
        <f t="shared" si="0"/>
        <v>Si recive subsidio</v>
      </c>
    </row>
    <row r="60" spans="2:17">
      <c r="B60" s="2">
        <v>42278</v>
      </c>
      <c r="C60" s="1" t="s">
        <v>71</v>
      </c>
      <c r="D60" s="3">
        <v>46</v>
      </c>
      <c r="E60" s="5">
        <v>500</v>
      </c>
      <c r="F60" s="5">
        <f>PRODUCT(D60*E60)</f>
        <v>23000</v>
      </c>
      <c r="G60" s="1">
        <v>865</v>
      </c>
      <c r="H60" s="1">
        <v>5767</v>
      </c>
      <c r="I60" s="1">
        <v>570</v>
      </c>
      <c r="J60" s="1">
        <v>965</v>
      </c>
      <c r="K60" s="1">
        <v>4679</v>
      </c>
      <c r="L60" s="1">
        <v>4788</v>
      </c>
      <c r="M60" s="1">
        <v>7964</v>
      </c>
      <c r="N60" s="6">
        <f>AVERAGE(G60:M60)</f>
        <v>3656.8571428571427</v>
      </c>
      <c r="O60" s="6">
        <f>N60+(N60*15%)</f>
        <v>4205.3857142857141</v>
      </c>
      <c r="P60" s="1" t="s">
        <v>18</v>
      </c>
      <c r="Q60" s="29" t="str">
        <f t="shared" si="0"/>
        <v>No recive subsidio</v>
      </c>
    </row>
    <row r="61" spans="2:17">
      <c r="B61" s="2">
        <v>43132</v>
      </c>
      <c r="C61" s="1" t="s">
        <v>72</v>
      </c>
      <c r="D61" s="3">
        <v>43</v>
      </c>
      <c r="E61" s="5">
        <v>400</v>
      </c>
      <c r="F61" s="5">
        <f>PRODUCT(D61*E61)</f>
        <v>17200</v>
      </c>
      <c r="G61" s="1">
        <v>632</v>
      </c>
      <c r="H61" s="1">
        <v>3466</v>
      </c>
      <c r="I61" s="1">
        <v>5679</v>
      </c>
      <c r="J61" s="1">
        <v>4678</v>
      </c>
      <c r="K61" s="1">
        <v>5569</v>
      </c>
      <c r="L61" s="1">
        <v>4577</v>
      </c>
      <c r="M61" s="1">
        <v>758</v>
      </c>
      <c r="N61" s="6">
        <f>AVERAGE(G61:M61)</f>
        <v>3622.7142857142858</v>
      </c>
      <c r="O61" s="6">
        <f>N61+(N61*15%)</f>
        <v>4166.1214285714286</v>
      </c>
      <c r="P61" s="1" t="s">
        <v>18</v>
      </c>
      <c r="Q61" s="29" t="str">
        <f t="shared" si="0"/>
        <v>No recive subsidio</v>
      </c>
    </row>
    <row r="62" spans="2:17">
      <c r="B62" s="2">
        <v>42491</v>
      </c>
      <c r="C62" s="1" t="s">
        <v>73</v>
      </c>
      <c r="D62" s="3">
        <v>6</v>
      </c>
      <c r="E62" s="5">
        <v>500</v>
      </c>
      <c r="F62" s="5">
        <f>PRODUCT(D62*E62)</f>
        <v>3000</v>
      </c>
      <c r="G62" s="1">
        <v>6768</v>
      </c>
      <c r="H62" s="1">
        <v>3666</v>
      </c>
      <c r="I62" s="1">
        <v>5684</v>
      </c>
      <c r="J62" s="1">
        <v>758</v>
      </c>
      <c r="K62" s="1">
        <v>6794</v>
      </c>
      <c r="L62" s="1">
        <v>868</v>
      </c>
      <c r="M62" s="1">
        <v>789</v>
      </c>
      <c r="N62" s="6">
        <f>AVERAGE(G62:M62)</f>
        <v>3618.1428571428573</v>
      </c>
      <c r="O62" s="6">
        <f>N62+(N62*15%)</f>
        <v>4160.8642857142859</v>
      </c>
      <c r="P62" s="1" t="s">
        <v>18</v>
      </c>
      <c r="Q62" s="29" t="str">
        <f t="shared" si="0"/>
        <v>No recive subsidio</v>
      </c>
    </row>
    <row r="63" spans="2:17">
      <c r="B63" s="2">
        <v>42064</v>
      </c>
      <c r="C63" s="1" t="s">
        <v>74</v>
      </c>
      <c r="D63" s="3">
        <v>78</v>
      </c>
      <c r="E63" s="5">
        <v>500</v>
      </c>
      <c r="F63" s="5">
        <f>PRODUCT(D63*E63)</f>
        <v>39000</v>
      </c>
      <c r="G63" s="1">
        <v>843</v>
      </c>
      <c r="H63" s="1">
        <v>6540</v>
      </c>
      <c r="I63" s="1">
        <v>5799</v>
      </c>
      <c r="J63" s="1">
        <v>5467</v>
      </c>
      <c r="K63" s="1">
        <v>854</v>
      </c>
      <c r="L63" s="1">
        <v>4688</v>
      </c>
      <c r="M63" s="1">
        <v>975</v>
      </c>
      <c r="N63" s="6">
        <f>AVERAGE(G63:M63)</f>
        <v>3595.1428571428573</v>
      </c>
      <c r="O63" s="6">
        <f>N63+(N63*15%)</f>
        <v>4134.4142857142861</v>
      </c>
      <c r="P63" s="1" t="s">
        <v>18</v>
      </c>
      <c r="Q63" s="29" t="str">
        <f t="shared" si="0"/>
        <v>No recive subsidio</v>
      </c>
    </row>
    <row r="64" spans="2:17">
      <c r="B64" s="2">
        <v>42979</v>
      </c>
      <c r="C64" s="1" t="s">
        <v>75</v>
      </c>
      <c r="D64" s="3">
        <v>100</v>
      </c>
      <c r="E64" s="5">
        <v>500</v>
      </c>
      <c r="F64" s="5">
        <f>PRODUCT(D64*E64)</f>
        <v>50000</v>
      </c>
      <c r="G64" s="1">
        <v>4222</v>
      </c>
      <c r="H64" s="1">
        <v>848</v>
      </c>
      <c r="I64" s="1">
        <v>808</v>
      </c>
      <c r="J64" s="1">
        <v>4568</v>
      </c>
      <c r="K64" s="1">
        <v>6388</v>
      </c>
      <c r="L64" s="1">
        <v>3446</v>
      </c>
      <c r="M64" s="1">
        <v>4564</v>
      </c>
      <c r="N64" s="6">
        <f>AVERAGE(G64:M64)</f>
        <v>3549.1428571428573</v>
      </c>
      <c r="O64" s="6">
        <f>N64+(N64*15%)</f>
        <v>4081.514285714286</v>
      </c>
      <c r="P64" s="1" t="s">
        <v>18</v>
      </c>
      <c r="Q64" s="29" t="str">
        <f t="shared" si="0"/>
        <v>No recive subsidio</v>
      </c>
    </row>
    <row r="65" spans="2:17">
      <c r="B65" s="2">
        <v>40513</v>
      </c>
      <c r="C65" s="1" t="s">
        <v>76</v>
      </c>
      <c r="D65" s="3">
        <v>13</v>
      </c>
      <c r="E65" s="4">
        <v>600</v>
      </c>
      <c r="F65" s="5">
        <f>PRODUCT(D65*E65)</f>
        <v>7800</v>
      </c>
      <c r="G65" s="1">
        <v>4566</v>
      </c>
      <c r="H65" s="1">
        <v>3467</v>
      </c>
      <c r="I65" s="1">
        <v>6699</v>
      </c>
      <c r="J65" s="1">
        <v>944</v>
      </c>
      <c r="K65" s="1">
        <v>859</v>
      </c>
      <c r="L65" s="1">
        <v>2477</v>
      </c>
      <c r="M65" s="1">
        <v>5754</v>
      </c>
      <c r="N65" s="6">
        <f>AVERAGE(G65:M65)</f>
        <v>3538</v>
      </c>
      <c r="O65" s="1" t="s">
        <v>18</v>
      </c>
      <c r="P65" s="6">
        <f>N65-(N65*8%)</f>
        <v>3254.96</v>
      </c>
      <c r="Q65" s="29" t="str">
        <f t="shared" si="0"/>
        <v>Si recive subsidio</v>
      </c>
    </row>
    <row r="66" spans="2:17">
      <c r="B66" s="2">
        <v>40422</v>
      </c>
      <c r="C66" s="1" t="s">
        <v>77</v>
      </c>
      <c r="D66" s="3">
        <v>23</v>
      </c>
      <c r="E66" s="4">
        <v>600</v>
      </c>
      <c r="F66" s="5">
        <f>PRODUCT(D66*E66)</f>
        <v>13800</v>
      </c>
      <c r="G66" s="1">
        <v>3565</v>
      </c>
      <c r="H66" s="1">
        <v>987</v>
      </c>
      <c r="I66" s="1">
        <v>886</v>
      </c>
      <c r="J66" s="1">
        <v>6546</v>
      </c>
      <c r="K66" s="1">
        <v>5678</v>
      </c>
      <c r="L66" s="1">
        <v>2355</v>
      </c>
      <c r="M66" s="1">
        <v>4657</v>
      </c>
      <c r="N66" s="6">
        <f>AVERAGE(G66:M66)</f>
        <v>3524.8571428571427</v>
      </c>
      <c r="O66" s="1" t="s">
        <v>18</v>
      </c>
      <c r="P66" s="6">
        <f>N66-(N66*8%)</f>
        <v>3242.8685714285712</v>
      </c>
      <c r="Q66" s="29" t="str">
        <f t="shared" si="0"/>
        <v>Si recive subsidio</v>
      </c>
    </row>
    <row r="67" spans="2:17">
      <c r="B67" s="2">
        <v>42522</v>
      </c>
      <c r="C67" s="1" t="s">
        <v>78</v>
      </c>
      <c r="D67" s="3">
        <v>8</v>
      </c>
      <c r="E67" s="5">
        <v>500</v>
      </c>
      <c r="F67" s="5">
        <f>PRODUCT(D67*E67)</f>
        <v>4000</v>
      </c>
      <c r="G67" s="1">
        <v>739</v>
      </c>
      <c r="H67" s="1">
        <v>3467</v>
      </c>
      <c r="I67" s="1">
        <v>5768</v>
      </c>
      <c r="J67" s="1">
        <v>4378</v>
      </c>
      <c r="K67" s="1">
        <v>4678</v>
      </c>
      <c r="L67" s="1">
        <v>4635</v>
      </c>
      <c r="M67" s="1">
        <v>967</v>
      </c>
      <c r="N67" s="6">
        <f>AVERAGE(G67:M67)</f>
        <v>3518.8571428571427</v>
      </c>
      <c r="O67" s="6">
        <f>N67+(N67*15%)</f>
        <v>4046.6857142857143</v>
      </c>
      <c r="P67" s="1" t="s">
        <v>18</v>
      </c>
      <c r="Q67" s="29" t="str">
        <f t="shared" si="0"/>
        <v>No recive subsidio</v>
      </c>
    </row>
    <row r="68" spans="2:17">
      <c r="B68" s="2">
        <v>41244</v>
      </c>
      <c r="C68" s="1" t="s">
        <v>79</v>
      </c>
      <c r="D68" s="3">
        <v>78</v>
      </c>
      <c r="E68" s="5">
        <v>700</v>
      </c>
      <c r="F68" s="5">
        <f>PRODUCT(D68*E68)</f>
        <v>54600</v>
      </c>
      <c r="G68" s="1">
        <v>676</v>
      </c>
      <c r="H68" s="1">
        <v>3444</v>
      </c>
      <c r="I68" s="1">
        <v>976</v>
      </c>
      <c r="J68" s="1">
        <v>4573</v>
      </c>
      <c r="K68" s="1">
        <v>6266</v>
      </c>
      <c r="L68" s="1">
        <v>3868</v>
      </c>
      <c r="M68" s="1">
        <v>4799</v>
      </c>
      <c r="N68" s="6">
        <f>AVERAGE(G68:M68)</f>
        <v>3514.5714285714284</v>
      </c>
      <c r="O68" s="1" t="s">
        <v>18</v>
      </c>
      <c r="P68" s="6">
        <f>N68-(N68*8%)</f>
        <v>3233.4057142857141</v>
      </c>
      <c r="Q68" s="29" t="str">
        <f t="shared" si="0"/>
        <v>Si recive subsidio</v>
      </c>
    </row>
    <row r="69" spans="2:17">
      <c r="B69" s="2">
        <v>41760</v>
      </c>
      <c r="C69" s="1" t="s">
        <v>80</v>
      </c>
      <c r="D69" s="3">
        <v>45</v>
      </c>
      <c r="E69" s="5">
        <v>700</v>
      </c>
      <c r="F69" s="5">
        <f>PRODUCT(D69*E69)</f>
        <v>31500</v>
      </c>
      <c r="G69" s="1">
        <v>797</v>
      </c>
      <c r="H69" s="1">
        <v>4556</v>
      </c>
      <c r="I69" s="1">
        <v>789</v>
      </c>
      <c r="J69" s="1">
        <v>6788</v>
      </c>
      <c r="K69" s="1">
        <v>3673</v>
      </c>
      <c r="L69" s="1">
        <v>964</v>
      </c>
      <c r="M69" s="1">
        <v>6868</v>
      </c>
      <c r="N69" s="6">
        <f>AVERAGE(G69:M69)</f>
        <v>3490.7142857142858</v>
      </c>
      <c r="O69" s="6">
        <f>N69+(N69*15%)</f>
        <v>4014.3214285714284</v>
      </c>
      <c r="P69" s="1" t="s">
        <v>18</v>
      </c>
      <c r="Q69" s="29" t="str">
        <f t="shared" si="0"/>
        <v>No recive subsidio</v>
      </c>
    </row>
    <row r="70" spans="2:17">
      <c r="B70" s="2">
        <v>42705</v>
      </c>
      <c r="C70" s="1" t="s">
        <v>81</v>
      </c>
      <c r="D70" s="3">
        <v>74</v>
      </c>
      <c r="E70" s="5">
        <v>500</v>
      </c>
      <c r="F70" s="5">
        <f>PRODUCT(D70*E70)</f>
        <v>37000</v>
      </c>
      <c r="G70" s="1">
        <v>4675</v>
      </c>
      <c r="H70" s="1">
        <v>5578</v>
      </c>
      <c r="I70" s="1">
        <v>799</v>
      </c>
      <c r="J70" s="1">
        <v>4858</v>
      </c>
      <c r="K70" s="1">
        <v>3775</v>
      </c>
      <c r="L70" s="1">
        <v>3564</v>
      </c>
      <c r="M70" s="1">
        <v>948</v>
      </c>
      <c r="N70" s="6">
        <f>AVERAGE(G70:M70)</f>
        <v>3456.7142857142858</v>
      </c>
      <c r="O70" s="6">
        <f>N70+(N70*15%)</f>
        <v>3975.2214285714285</v>
      </c>
      <c r="P70" s="1" t="s">
        <v>18</v>
      </c>
      <c r="Q70" s="29" t="str">
        <f t="shared" si="0"/>
        <v>No recive subsidio</v>
      </c>
    </row>
    <row r="71" spans="2:17">
      <c r="B71" s="2">
        <v>40817</v>
      </c>
      <c r="C71" s="1" t="s">
        <v>82</v>
      </c>
      <c r="D71" s="3">
        <v>35</v>
      </c>
      <c r="E71" s="4">
        <v>650</v>
      </c>
      <c r="F71" s="5">
        <f>PRODUCT(D71*E71)</f>
        <v>22750</v>
      </c>
      <c r="G71" s="1">
        <v>4660</v>
      </c>
      <c r="H71" s="1">
        <v>3475</v>
      </c>
      <c r="I71" s="1">
        <v>3456</v>
      </c>
      <c r="J71" s="1">
        <v>853</v>
      </c>
      <c r="K71" s="1">
        <v>2466</v>
      </c>
      <c r="L71" s="1">
        <v>5786</v>
      </c>
      <c r="M71" s="1">
        <v>3477</v>
      </c>
      <c r="N71" s="6">
        <f>AVERAGE(G71:M71)</f>
        <v>3453.2857142857142</v>
      </c>
      <c r="O71" s="1" t="s">
        <v>18</v>
      </c>
      <c r="P71" s="6">
        <f>N71-(N71*8%)</f>
        <v>3177.022857142857</v>
      </c>
      <c r="Q71" s="29" t="str">
        <f t="shared" si="0"/>
        <v>Si recive subsidio</v>
      </c>
    </row>
    <row r="72" spans="2:17">
      <c r="B72" s="2">
        <v>41944</v>
      </c>
      <c r="C72" s="1" t="s">
        <v>83</v>
      </c>
      <c r="D72" s="3">
        <v>95</v>
      </c>
      <c r="E72" s="5">
        <v>500</v>
      </c>
      <c r="F72" s="5">
        <f>PRODUCT(D72*E72)</f>
        <v>47500</v>
      </c>
      <c r="G72" s="1">
        <v>988</v>
      </c>
      <c r="H72" s="1">
        <v>788</v>
      </c>
      <c r="I72" s="1">
        <v>990</v>
      </c>
      <c r="J72" s="1">
        <v>5685</v>
      </c>
      <c r="K72" s="1">
        <v>5757</v>
      </c>
      <c r="L72" s="1">
        <v>4658</v>
      </c>
      <c r="M72" s="1">
        <v>5278</v>
      </c>
      <c r="N72" s="6">
        <f>AVERAGE(G72:M72)</f>
        <v>3449.1428571428573</v>
      </c>
      <c r="O72" s="6">
        <f>N72+(N72*15%)</f>
        <v>3966.514285714286</v>
      </c>
      <c r="P72" s="1" t="s">
        <v>18</v>
      </c>
      <c r="Q72" s="29" t="str">
        <f t="shared" ref="Q72:Q106" si="1">IF(O72=$O$7,"Si recive subsidio","No recive subsidio")</f>
        <v>No recive subsidio</v>
      </c>
    </row>
    <row r="73" spans="2:17">
      <c r="B73" s="2">
        <v>41730</v>
      </c>
      <c r="C73" s="1" t="s">
        <v>84</v>
      </c>
      <c r="D73" s="3">
        <v>35</v>
      </c>
      <c r="E73" s="5">
        <v>700</v>
      </c>
      <c r="F73" s="5">
        <f>PRODUCT(D73*E73)</f>
        <v>24500</v>
      </c>
      <c r="G73" s="1">
        <v>434</v>
      </c>
      <c r="H73" s="1">
        <v>5777</v>
      </c>
      <c r="I73" s="1">
        <v>858</v>
      </c>
      <c r="J73" s="1">
        <v>3388</v>
      </c>
      <c r="K73" s="1">
        <v>3577</v>
      </c>
      <c r="L73" s="1">
        <v>4574</v>
      </c>
      <c r="M73" s="1">
        <v>5488</v>
      </c>
      <c r="N73" s="6">
        <f>AVERAGE(G73:M73)</f>
        <v>3442.2857142857142</v>
      </c>
      <c r="O73" s="6">
        <f>N73+(N73*15%)</f>
        <v>3958.6285714285714</v>
      </c>
      <c r="P73" s="1" t="s">
        <v>18</v>
      </c>
      <c r="Q73" s="29" t="str">
        <f t="shared" si="1"/>
        <v>No recive subsidio</v>
      </c>
    </row>
    <row r="74" spans="2:17">
      <c r="B74" s="2">
        <v>42552</v>
      </c>
      <c r="C74" s="1" t="s">
        <v>85</v>
      </c>
      <c r="D74" s="3">
        <v>100</v>
      </c>
      <c r="E74" s="5">
        <v>500</v>
      </c>
      <c r="F74" s="5">
        <f>PRODUCT(D74*E74)</f>
        <v>50000</v>
      </c>
      <c r="G74" s="1">
        <v>754</v>
      </c>
      <c r="H74" s="1">
        <v>6858</v>
      </c>
      <c r="I74" s="1">
        <v>799</v>
      </c>
      <c r="J74" s="1">
        <v>3889</v>
      </c>
      <c r="K74" s="1">
        <v>4799</v>
      </c>
      <c r="L74" s="1">
        <v>849</v>
      </c>
      <c r="M74" s="1">
        <v>5907</v>
      </c>
      <c r="N74" s="6">
        <f>AVERAGE(G74:M74)</f>
        <v>3407.8571428571427</v>
      </c>
      <c r="O74" s="6">
        <f>N74+(N74*15%)</f>
        <v>3919.0357142857142</v>
      </c>
      <c r="P74" s="1" t="s">
        <v>18</v>
      </c>
      <c r="Q74" s="29" t="str">
        <f t="shared" si="1"/>
        <v>No recive subsidio</v>
      </c>
    </row>
    <row r="75" spans="2:17">
      <c r="B75" s="2">
        <v>43160</v>
      </c>
      <c r="C75" s="1" t="s">
        <v>86</v>
      </c>
      <c r="D75" s="3">
        <v>7</v>
      </c>
      <c r="E75" s="5">
        <v>400</v>
      </c>
      <c r="F75" s="5">
        <f>PRODUCT(D75*E75)</f>
        <v>2800</v>
      </c>
      <c r="G75" s="1">
        <v>3432</v>
      </c>
      <c r="H75" s="1">
        <v>3573</v>
      </c>
      <c r="I75" s="1">
        <v>5688</v>
      </c>
      <c r="J75" s="1">
        <v>897</v>
      </c>
      <c r="K75" s="1">
        <v>4747</v>
      </c>
      <c r="L75" s="1">
        <v>4577</v>
      </c>
      <c r="M75" s="1">
        <v>856</v>
      </c>
      <c r="N75" s="6">
        <f>AVERAGE(G75:M75)</f>
        <v>3395.7142857142858</v>
      </c>
      <c r="O75" s="6">
        <f>N75+(N75*15%)</f>
        <v>3905.0714285714284</v>
      </c>
      <c r="P75" s="1" t="s">
        <v>18</v>
      </c>
      <c r="Q75" s="29" t="str">
        <f t="shared" si="1"/>
        <v>No recive subsidio</v>
      </c>
    </row>
    <row r="76" spans="2:17">
      <c r="B76" s="2">
        <v>41183</v>
      </c>
      <c r="C76" s="1" t="s">
        <v>87</v>
      </c>
      <c r="D76" s="3">
        <v>43</v>
      </c>
      <c r="E76" s="5">
        <v>700</v>
      </c>
      <c r="F76" s="5">
        <f>PRODUCT(D76*E76)</f>
        <v>30100</v>
      </c>
      <c r="G76" s="1">
        <v>954</v>
      </c>
      <c r="H76" s="1">
        <v>3452</v>
      </c>
      <c r="I76" s="1">
        <v>3678</v>
      </c>
      <c r="J76" s="1">
        <v>3585</v>
      </c>
      <c r="K76" s="1">
        <v>2566</v>
      </c>
      <c r="L76" s="1">
        <v>4658</v>
      </c>
      <c r="M76" s="1">
        <v>4794</v>
      </c>
      <c r="N76" s="6">
        <f>AVERAGE(G76:M76)</f>
        <v>3383.8571428571427</v>
      </c>
      <c r="O76" s="1" t="s">
        <v>18</v>
      </c>
      <c r="P76" s="6">
        <f>N76-(N76*8%)</f>
        <v>3113.1485714285714</v>
      </c>
      <c r="Q76" s="29" t="str">
        <f t="shared" si="1"/>
        <v>Si recive subsidio</v>
      </c>
    </row>
    <row r="77" spans="2:17">
      <c r="B77" s="2">
        <v>41913</v>
      </c>
      <c r="C77" s="1" t="s">
        <v>88</v>
      </c>
      <c r="D77" s="3">
        <v>65</v>
      </c>
      <c r="E77" s="5">
        <v>500</v>
      </c>
      <c r="F77" s="5">
        <f>PRODUCT(D77*E77)</f>
        <v>32500</v>
      </c>
      <c r="G77" s="1">
        <v>678</v>
      </c>
      <c r="H77" s="1">
        <v>6477</v>
      </c>
      <c r="I77" s="1">
        <v>5800</v>
      </c>
      <c r="J77" s="1">
        <v>995</v>
      </c>
      <c r="K77" s="1">
        <v>3527</v>
      </c>
      <c r="L77" s="1">
        <v>4878</v>
      </c>
      <c r="M77" s="1">
        <v>949</v>
      </c>
      <c r="N77" s="6">
        <f>AVERAGE(G77:M77)</f>
        <v>3329.1428571428573</v>
      </c>
      <c r="O77" s="6">
        <f>N77+(N77*15%)</f>
        <v>3828.514285714286</v>
      </c>
      <c r="P77" s="1" t="s">
        <v>18</v>
      </c>
      <c r="Q77" s="29" t="str">
        <f t="shared" si="1"/>
        <v>No recive subsidio</v>
      </c>
    </row>
    <row r="78" spans="2:17">
      <c r="B78" s="2">
        <v>42036</v>
      </c>
      <c r="C78" s="1" t="s">
        <v>89</v>
      </c>
      <c r="D78" s="3">
        <v>62</v>
      </c>
      <c r="E78" s="5">
        <v>500</v>
      </c>
      <c r="F78" s="5">
        <f>PRODUCT(D78*E78)</f>
        <v>31000</v>
      </c>
      <c r="G78" s="1">
        <v>2655</v>
      </c>
      <c r="H78" s="1">
        <v>3567</v>
      </c>
      <c r="I78" s="1">
        <v>5890</v>
      </c>
      <c r="J78" s="1">
        <v>786</v>
      </c>
      <c r="K78" s="1">
        <v>6844</v>
      </c>
      <c r="L78" s="1">
        <v>708</v>
      </c>
      <c r="M78" s="1">
        <v>2577</v>
      </c>
      <c r="N78" s="6">
        <f>AVERAGE(G78:M78)</f>
        <v>3289.5714285714284</v>
      </c>
      <c r="O78" s="6">
        <f>N78+(N78*15%)</f>
        <v>3783.0071428571428</v>
      </c>
      <c r="P78" s="1" t="s">
        <v>18</v>
      </c>
      <c r="Q78" s="29" t="str">
        <f t="shared" si="1"/>
        <v>No recive subsidio</v>
      </c>
    </row>
    <row r="79" spans="2:17">
      <c r="B79" s="2">
        <v>41699</v>
      </c>
      <c r="C79" s="1" t="s">
        <v>90</v>
      </c>
      <c r="D79" s="3">
        <v>35</v>
      </c>
      <c r="E79" s="5">
        <v>700</v>
      </c>
      <c r="F79" s="5">
        <f>PRODUCT(D79*E79)</f>
        <v>24500</v>
      </c>
      <c r="G79" s="1">
        <v>4547</v>
      </c>
      <c r="H79" s="1">
        <v>4366</v>
      </c>
      <c r="I79" s="1">
        <v>879</v>
      </c>
      <c r="J79" s="1">
        <v>3378</v>
      </c>
      <c r="K79" s="1">
        <v>4733</v>
      </c>
      <c r="L79" s="1">
        <v>4578</v>
      </c>
      <c r="M79" s="1">
        <v>477</v>
      </c>
      <c r="N79" s="6">
        <f>AVERAGE(G79:M79)</f>
        <v>3279.7142857142858</v>
      </c>
      <c r="O79" s="6">
        <f>N79+(N79*15%)</f>
        <v>3771.6714285714288</v>
      </c>
      <c r="P79" s="1" t="s">
        <v>18</v>
      </c>
      <c r="Q79" s="29" t="str">
        <f t="shared" si="1"/>
        <v>No recive subsidio</v>
      </c>
    </row>
    <row r="80" spans="2:17">
      <c r="B80" s="2">
        <v>42430</v>
      </c>
      <c r="C80" s="1" t="s">
        <v>91</v>
      </c>
      <c r="D80" s="3">
        <v>53</v>
      </c>
      <c r="E80" s="5">
        <v>500</v>
      </c>
      <c r="F80" s="5">
        <f>PRODUCT(D80*E80)</f>
        <v>26500</v>
      </c>
      <c r="G80" s="1">
        <v>4667</v>
      </c>
      <c r="H80" s="1">
        <v>997</v>
      </c>
      <c r="I80" s="1">
        <v>848</v>
      </c>
      <c r="J80" s="1">
        <v>799</v>
      </c>
      <c r="K80" s="1">
        <v>4949</v>
      </c>
      <c r="L80" s="1">
        <v>4868</v>
      </c>
      <c r="M80" s="1">
        <v>5780</v>
      </c>
      <c r="N80" s="6">
        <f>AVERAGE(G80:M80)</f>
        <v>3272.5714285714284</v>
      </c>
      <c r="O80" s="6">
        <f>N80+(N80*15%)</f>
        <v>3763.4571428571426</v>
      </c>
      <c r="P80" s="1" t="s">
        <v>18</v>
      </c>
      <c r="Q80" s="29" t="str">
        <f t="shared" si="1"/>
        <v>No recive subsidio</v>
      </c>
    </row>
    <row r="81" spans="2:17">
      <c r="B81" s="2">
        <v>40238</v>
      </c>
      <c r="C81" s="1" t="s">
        <v>92</v>
      </c>
      <c r="D81" s="3">
        <v>6</v>
      </c>
      <c r="E81" s="4">
        <v>600</v>
      </c>
      <c r="F81" s="5">
        <f>PRODUCT(D81*E81)</f>
        <v>3600</v>
      </c>
      <c r="G81" s="1">
        <v>4246</v>
      </c>
      <c r="H81" s="1">
        <v>3555</v>
      </c>
      <c r="I81" s="1">
        <v>2567</v>
      </c>
      <c r="J81" s="1">
        <v>785</v>
      </c>
      <c r="K81" s="1">
        <v>2577</v>
      </c>
      <c r="L81" s="1">
        <v>5373</v>
      </c>
      <c r="M81" s="1">
        <v>3728</v>
      </c>
      <c r="N81" s="6">
        <f>AVERAGE(G81:M81)</f>
        <v>3261.5714285714284</v>
      </c>
      <c r="O81" s="1" t="s">
        <v>18</v>
      </c>
      <c r="P81" s="6">
        <f>N81-(N81*8%)</f>
        <v>3000.6457142857143</v>
      </c>
      <c r="Q81" s="29" t="str">
        <f t="shared" si="1"/>
        <v>Si recive subsidio</v>
      </c>
    </row>
    <row r="82" spans="2:17">
      <c r="B82" s="2">
        <v>41091</v>
      </c>
      <c r="C82" s="1" t="s">
        <v>93</v>
      </c>
      <c r="D82" s="3">
        <v>42</v>
      </c>
      <c r="E82" s="5">
        <v>700</v>
      </c>
      <c r="F82" s="5">
        <f>PRODUCT(D82*E82)</f>
        <v>29400</v>
      </c>
      <c r="G82" s="1">
        <v>675</v>
      </c>
      <c r="H82" s="1">
        <v>4666</v>
      </c>
      <c r="I82" s="1">
        <v>4577</v>
      </c>
      <c r="J82" s="1">
        <v>3839</v>
      </c>
      <c r="K82" s="1">
        <v>4634</v>
      </c>
      <c r="L82" s="1">
        <v>967</v>
      </c>
      <c r="M82" s="1">
        <v>3467</v>
      </c>
      <c r="N82" s="6">
        <f>AVERAGE(G82:M82)</f>
        <v>3260.7142857142858</v>
      </c>
      <c r="O82" s="1" t="s">
        <v>18</v>
      </c>
      <c r="P82" s="6">
        <f>N82-(N82*8%)</f>
        <v>2999.8571428571431</v>
      </c>
      <c r="Q82" s="29" t="str">
        <f t="shared" si="1"/>
        <v>Si recive subsidio</v>
      </c>
    </row>
    <row r="83" spans="2:17">
      <c r="B83" s="2">
        <v>42095</v>
      </c>
      <c r="C83" s="1" t="s">
        <v>94</v>
      </c>
      <c r="D83" s="3">
        <v>68</v>
      </c>
      <c r="E83" s="5">
        <v>500</v>
      </c>
      <c r="F83" s="5">
        <f>PRODUCT(D83*E83)</f>
        <v>34000</v>
      </c>
      <c r="G83" s="1">
        <v>805</v>
      </c>
      <c r="H83" s="1">
        <v>5352</v>
      </c>
      <c r="I83" s="1">
        <v>753</v>
      </c>
      <c r="J83" s="1">
        <v>6900</v>
      </c>
      <c r="K83" s="1">
        <v>4646</v>
      </c>
      <c r="L83" s="1">
        <v>797</v>
      </c>
      <c r="M83" s="1">
        <v>3465</v>
      </c>
      <c r="N83" s="6">
        <f>AVERAGE(G83:M83)</f>
        <v>3245.4285714285716</v>
      </c>
      <c r="O83" s="6">
        <f>N83+(N83*15%)</f>
        <v>3732.2428571428572</v>
      </c>
      <c r="P83" s="1" t="s">
        <v>18</v>
      </c>
      <c r="Q83" s="29" t="str">
        <f t="shared" si="1"/>
        <v>No recive subsidio</v>
      </c>
    </row>
    <row r="84" spans="2:17">
      <c r="B84" s="2">
        <v>41821</v>
      </c>
      <c r="C84" s="1" t="s">
        <v>95</v>
      </c>
      <c r="D84" s="3">
        <v>67</v>
      </c>
      <c r="E84" s="5">
        <v>700</v>
      </c>
      <c r="F84" s="5">
        <f>PRODUCT(D84*E84)</f>
        <v>46900</v>
      </c>
      <c r="G84" s="1">
        <v>6678</v>
      </c>
      <c r="H84" s="1">
        <v>6756</v>
      </c>
      <c r="I84" s="1">
        <v>858</v>
      </c>
      <c r="J84" s="1">
        <v>797</v>
      </c>
      <c r="K84" s="1">
        <v>797</v>
      </c>
      <c r="L84" s="1">
        <v>957</v>
      </c>
      <c r="M84" s="1">
        <v>5483</v>
      </c>
      <c r="N84" s="6">
        <f>AVERAGE(G84:M84)</f>
        <v>3189.4285714285716</v>
      </c>
      <c r="O84" s="6">
        <f>N84+(N84*15%)</f>
        <v>3667.8428571428572</v>
      </c>
      <c r="P84" s="1" t="s">
        <v>18</v>
      </c>
      <c r="Q84" s="29" t="str">
        <f t="shared" si="1"/>
        <v>No recive subsidio</v>
      </c>
    </row>
    <row r="85" spans="2:17">
      <c r="B85" s="2">
        <v>42461</v>
      </c>
      <c r="C85" s="1" t="s">
        <v>96</v>
      </c>
      <c r="D85" s="3">
        <v>46</v>
      </c>
      <c r="E85" s="5">
        <v>500</v>
      </c>
      <c r="F85" s="5">
        <f>PRODUCT(D85*E85)</f>
        <v>23000</v>
      </c>
      <c r="G85" s="1">
        <v>769</v>
      </c>
      <c r="H85" s="1">
        <v>745</v>
      </c>
      <c r="I85" s="1">
        <v>4678</v>
      </c>
      <c r="J85" s="1">
        <v>4839</v>
      </c>
      <c r="K85" s="1">
        <v>6799</v>
      </c>
      <c r="L85" s="1">
        <v>3673</v>
      </c>
      <c r="M85" s="1">
        <v>794</v>
      </c>
      <c r="N85" s="6">
        <f>AVERAGE(G85:M85)</f>
        <v>3185.2857142857142</v>
      </c>
      <c r="O85" s="6">
        <f>N85+(N85*15%)</f>
        <v>3663.0785714285712</v>
      </c>
      <c r="P85" s="1" t="s">
        <v>18</v>
      </c>
      <c r="Q85" s="29" t="str">
        <f t="shared" si="1"/>
        <v>No recive subsidio</v>
      </c>
    </row>
    <row r="86" spans="2:17">
      <c r="B86" s="2">
        <v>42767</v>
      </c>
      <c r="C86" s="1" t="s">
        <v>97</v>
      </c>
      <c r="D86" s="3">
        <v>56</v>
      </c>
      <c r="E86" s="5">
        <v>500</v>
      </c>
      <c r="F86" s="5">
        <f>PRODUCT(D86*E86)</f>
        <v>28000</v>
      </c>
      <c r="G86" s="1">
        <v>765</v>
      </c>
      <c r="H86" s="1">
        <v>3564</v>
      </c>
      <c r="I86" s="1">
        <v>4689</v>
      </c>
      <c r="J86" s="1">
        <v>2788</v>
      </c>
      <c r="K86" s="1">
        <v>956</v>
      </c>
      <c r="L86" s="1">
        <v>4588</v>
      </c>
      <c r="M86" s="1">
        <v>4688</v>
      </c>
      <c r="N86" s="6">
        <f>AVERAGE(G86:M86)</f>
        <v>3148.2857142857142</v>
      </c>
      <c r="O86" s="6">
        <f>N86+(N86*15%)</f>
        <v>3620.5285714285715</v>
      </c>
      <c r="P86" s="1" t="s">
        <v>18</v>
      </c>
      <c r="Q86" s="29" t="str">
        <f t="shared" si="1"/>
        <v>No recive subsidio</v>
      </c>
    </row>
    <row r="87" spans="2:17">
      <c r="B87" s="2">
        <v>42614</v>
      </c>
      <c r="C87" s="1" t="s">
        <v>98</v>
      </c>
      <c r="D87" s="3">
        <v>24</v>
      </c>
      <c r="E87" s="5">
        <v>500</v>
      </c>
      <c r="F87" s="5">
        <f>PRODUCT(D87*E87)</f>
        <v>12000</v>
      </c>
      <c r="G87" s="1">
        <v>975</v>
      </c>
      <c r="H87" s="1">
        <v>6879</v>
      </c>
      <c r="I87" s="1">
        <v>4574</v>
      </c>
      <c r="J87" s="1">
        <v>958</v>
      </c>
      <c r="K87" s="1">
        <v>806</v>
      </c>
      <c r="L87" s="1">
        <v>944</v>
      </c>
      <c r="M87" s="1">
        <v>6486</v>
      </c>
      <c r="N87" s="6">
        <f>AVERAGE(G87:M87)</f>
        <v>3088.8571428571427</v>
      </c>
      <c r="O87" s="6">
        <f>N87+(N87*15%)</f>
        <v>3552.1857142857139</v>
      </c>
      <c r="P87" s="1" t="s">
        <v>18</v>
      </c>
      <c r="Q87" s="29" t="str">
        <f t="shared" si="1"/>
        <v>No recive subsidio</v>
      </c>
    </row>
    <row r="88" spans="2:17">
      <c r="B88" s="2">
        <v>41426</v>
      </c>
      <c r="C88" s="1" t="s">
        <v>99</v>
      </c>
      <c r="D88" s="3">
        <v>12</v>
      </c>
      <c r="E88" s="5">
        <v>700</v>
      </c>
      <c r="F88" s="5">
        <f>PRODUCT(D88*E88)</f>
        <v>8400</v>
      </c>
      <c r="G88" s="1">
        <v>5755</v>
      </c>
      <c r="H88" s="1">
        <v>2133</v>
      </c>
      <c r="I88" s="1">
        <v>889</v>
      </c>
      <c r="J88" s="1">
        <v>856</v>
      </c>
      <c r="K88" s="1">
        <v>3636</v>
      </c>
      <c r="L88" s="1">
        <v>4689</v>
      </c>
      <c r="M88" s="1">
        <v>3475</v>
      </c>
      <c r="N88" s="6">
        <f>AVERAGE(G88:M88)</f>
        <v>3061.8571428571427</v>
      </c>
      <c r="O88" s="1" t="s">
        <v>18</v>
      </c>
      <c r="P88" s="6">
        <f>N88-(N88*8%)</f>
        <v>2816.9085714285711</v>
      </c>
      <c r="Q88" s="29" t="str">
        <f t="shared" si="1"/>
        <v>Si recive subsidio</v>
      </c>
    </row>
    <row r="89" spans="2:17">
      <c r="B89" s="2">
        <v>41548</v>
      </c>
      <c r="C89" s="1" t="s">
        <v>100</v>
      </c>
      <c r="D89" s="3">
        <v>85</v>
      </c>
      <c r="E89" s="5">
        <v>700</v>
      </c>
      <c r="F89" s="5">
        <f>PRODUCT(D89*E89)</f>
        <v>59500</v>
      </c>
      <c r="G89" s="1">
        <v>5455</v>
      </c>
      <c r="H89" s="1">
        <v>2455</v>
      </c>
      <c r="I89" s="1">
        <v>869</v>
      </c>
      <c r="J89" s="1">
        <v>945</v>
      </c>
      <c r="K89" s="1">
        <v>5843</v>
      </c>
      <c r="L89" s="1">
        <v>4886</v>
      </c>
      <c r="M89" s="1">
        <v>845</v>
      </c>
      <c r="N89" s="6">
        <f>AVERAGE(G89:M89)</f>
        <v>3042.5714285714284</v>
      </c>
      <c r="O89" s="1" t="s">
        <v>18</v>
      </c>
      <c r="P89" s="6">
        <f>N89-(N89*8%)</f>
        <v>2799.1657142857143</v>
      </c>
      <c r="Q89" s="29" t="str">
        <f t="shared" si="1"/>
        <v>Si recive subsidio</v>
      </c>
    </row>
    <row r="90" spans="2:17">
      <c r="B90" s="2">
        <v>40787</v>
      </c>
      <c r="C90" s="1" t="s">
        <v>101</v>
      </c>
      <c r="D90" s="3">
        <v>57</v>
      </c>
      <c r="E90" s="4">
        <v>650</v>
      </c>
      <c r="F90" s="5">
        <f>PRODUCT(D90*E90)</f>
        <v>37050</v>
      </c>
      <c r="G90" s="1">
        <v>798</v>
      </c>
      <c r="H90" s="1">
        <v>3388</v>
      </c>
      <c r="I90" s="1">
        <v>698</v>
      </c>
      <c r="J90" s="1">
        <v>3356</v>
      </c>
      <c r="K90" s="1">
        <v>3426</v>
      </c>
      <c r="L90" s="1">
        <v>4797</v>
      </c>
      <c r="M90" s="1">
        <v>4588</v>
      </c>
      <c r="N90" s="6">
        <f>AVERAGE(G90:M90)</f>
        <v>3007.2857142857142</v>
      </c>
      <c r="O90" s="1" t="s">
        <v>18</v>
      </c>
      <c r="P90" s="6">
        <f>N90-(N90*8%)</f>
        <v>2766.7028571428573</v>
      </c>
      <c r="Q90" s="29" t="str">
        <f t="shared" si="1"/>
        <v>Si recive subsidio</v>
      </c>
    </row>
    <row r="91" spans="2:17">
      <c r="B91" s="2">
        <v>42217</v>
      </c>
      <c r="C91" s="1" t="s">
        <v>102</v>
      </c>
      <c r="D91" s="3">
        <v>9</v>
      </c>
      <c r="E91" s="5">
        <v>500</v>
      </c>
      <c r="F91" s="5">
        <f>PRODUCT(D91*E91)</f>
        <v>4500</v>
      </c>
      <c r="G91" s="1">
        <v>790</v>
      </c>
      <c r="H91" s="1">
        <v>595</v>
      </c>
      <c r="I91" s="1">
        <v>5707</v>
      </c>
      <c r="J91" s="1">
        <v>778</v>
      </c>
      <c r="K91" s="1">
        <v>955</v>
      </c>
      <c r="L91" s="1">
        <v>6474</v>
      </c>
      <c r="M91" s="1">
        <v>5733</v>
      </c>
      <c r="N91" s="6">
        <f>AVERAGE(G91:M91)</f>
        <v>3004.5714285714284</v>
      </c>
      <c r="O91" s="6">
        <f>N91+(N91*15%)</f>
        <v>3455.2571428571428</v>
      </c>
      <c r="P91" s="1" t="s">
        <v>18</v>
      </c>
      <c r="Q91" s="29" t="str">
        <f t="shared" si="1"/>
        <v>No recive subsidio</v>
      </c>
    </row>
    <row r="92" spans="2:17">
      <c r="B92" s="2">
        <v>41275</v>
      </c>
      <c r="C92" s="1" t="s">
        <v>103</v>
      </c>
      <c r="D92" s="3">
        <v>34</v>
      </c>
      <c r="E92" s="5">
        <v>700</v>
      </c>
      <c r="F92" s="5">
        <f>PRODUCT(D92*E92)</f>
        <v>23800</v>
      </c>
      <c r="G92" s="1">
        <v>980</v>
      </c>
      <c r="H92" s="1">
        <v>3566</v>
      </c>
      <c r="I92" s="1">
        <v>5647</v>
      </c>
      <c r="J92" s="1">
        <v>865</v>
      </c>
      <c r="K92" s="1">
        <v>1346</v>
      </c>
      <c r="L92" s="1">
        <v>3899</v>
      </c>
      <c r="M92" s="1">
        <v>4678</v>
      </c>
      <c r="N92" s="6">
        <f>AVERAGE(G92:M92)</f>
        <v>2997.2857142857142</v>
      </c>
      <c r="O92" s="1" t="s">
        <v>18</v>
      </c>
      <c r="P92" s="6">
        <f>N92-(N92*8%)</f>
        <v>2757.502857142857</v>
      </c>
      <c r="Q92" s="29" t="str">
        <f t="shared" si="1"/>
        <v>Si recive subsidio</v>
      </c>
    </row>
    <row r="93" spans="2:17">
      <c r="B93" s="2">
        <v>40878</v>
      </c>
      <c r="C93" s="1" t="s">
        <v>104</v>
      </c>
      <c r="D93" s="3">
        <v>31</v>
      </c>
      <c r="E93" s="4">
        <v>650</v>
      </c>
      <c r="F93" s="5">
        <f>PRODUCT(D93*E93)</f>
        <v>20150</v>
      </c>
      <c r="G93" s="1">
        <v>785</v>
      </c>
      <c r="H93" s="1">
        <v>4522</v>
      </c>
      <c r="I93" s="1">
        <v>578</v>
      </c>
      <c r="J93" s="1">
        <v>858</v>
      </c>
      <c r="K93" s="1">
        <v>3587</v>
      </c>
      <c r="L93" s="1">
        <v>4573</v>
      </c>
      <c r="M93" s="1">
        <v>5949</v>
      </c>
      <c r="N93" s="6">
        <f>AVERAGE(G93:M93)</f>
        <v>2978.8571428571427</v>
      </c>
      <c r="O93" s="1" t="s">
        <v>18</v>
      </c>
      <c r="P93" s="6">
        <f>N93-(N93*8%)</f>
        <v>2740.5485714285714</v>
      </c>
      <c r="Q93" s="29" t="str">
        <f t="shared" si="1"/>
        <v>Si recive subsidio</v>
      </c>
    </row>
    <row r="94" spans="2:17">
      <c r="B94" s="2">
        <v>40695</v>
      </c>
      <c r="C94" s="1" t="s">
        <v>105</v>
      </c>
      <c r="D94" s="3">
        <v>98</v>
      </c>
      <c r="E94" s="4">
        <v>650</v>
      </c>
      <c r="F94" s="5">
        <f>PRODUCT(D94*E94)</f>
        <v>63700</v>
      </c>
      <c r="G94" s="1">
        <v>3657</v>
      </c>
      <c r="H94" s="1">
        <v>735</v>
      </c>
      <c r="I94" s="1">
        <v>6536</v>
      </c>
      <c r="J94" s="1">
        <v>4799</v>
      </c>
      <c r="K94" s="1">
        <v>3452</v>
      </c>
      <c r="L94" s="1">
        <v>794</v>
      </c>
      <c r="M94" s="1">
        <v>859</v>
      </c>
      <c r="N94" s="6">
        <f>AVERAGE(G94:M94)</f>
        <v>2976</v>
      </c>
      <c r="O94" s="1" t="s">
        <v>18</v>
      </c>
      <c r="P94" s="6">
        <f>N94-(N94*8%)</f>
        <v>2737.92</v>
      </c>
      <c r="Q94" s="29" t="str">
        <f t="shared" si="1"/>
        <v>Si recive subsidio</v>
      </c>
    </row>
    <row r="95" spans="2:17">
      <c r="B95" s="2">
        <v>41061</v>
      </c>
      <c r="C95" s="1" t="s">
        <v>106</v>
      </c>
      <c r="D95" s="3">
        <v>65</v>
      </c>
      <c r="E95" s="5">
        <v>700</v>
      </c>
      <c r="F95" s="5">
        <f>PRODUCT(D95*E95)</f>
        <v>45500</v>
      </c>
      <c r="G95" s="1">
        <v>758</v>
      </c>
      <c r="H95" s="1">
        <v>3464</v>
      </c>
      <c r="I95" s="1">
        <v>858</v>
      </c>
      <c r="J95" s="1">
        <v>836</v>
      </c>
      <c r="K95" s="1">
        <v>3462</v>
      </c>
      <c r="L95" s="1">
        <v>4888</v>
      </c>
      <c r="M95" s="1">
        <v>6453</v>
      </c>
      <c r="N95" s="6">
        <f>AVERAGE(G95:M95)</f>
        <v>2959.8571428571427</v>
      </c>
      <c r="O95" s="1" t="s">
        <v>18</v>
      </c>
      <c r="P95" s="6">
        <f>N95-(N95*8%)</f>
        <v>2723.0685714285714</v>
      </c>
      <c r="Q95" s="29" t="str">
        <f t="shared" si="1"/>
        <v>Si recive subsidio</v>
      </c>
    </row>
    <row r="96" spans="2:17">
      <c r="B96" s="2">
        <v>40391</v>
      </c>
      <c r="C96" s="1" t="s">
        <v>107</v>
      </c>
      <c r="D96" s="3">
        <v>54</v>
      </c>
      <c r="E96" s="4">
        <v>600</v>
      </c>
      <c r="F96" s="5">
        <f>PRODUCT(D96*E96)</f>
        <v>32400</v>
      </c>
      <c r="G96" s="1">
        <v>685</v>
      </c>
      <c r="H96" s="1">
        <v>4546</v>
      </c>
      <c r="I96" s="1">
        <v>3677</v>
      </c>
      <c r="J96" s="1">
        <v>737</v>
      </c>
      <c r="K96" s="1">
        <v>4799</v>
      </c>
      <c r="L96" s="1">
        <v>737</v>
      </c>
      <c r="M96" s="1">
        <v>5478</v>
      </c>
      <c r="N96" s="6">
        <f>AVERAGE(G96:M96)</f>
        <v>2951.2857142857142</v>
      </c>
      <c r="O96" s="1" t="s">
        <v>18</v>
      </c>
      <c r="P96" s="6">
        <f>N96-(N96*8%)</f>
        <v>2715.1828571428568</v>
      </c>
      <c r="Q96" s="29" t="str">
        <f t="shared" si="1"/>
        <v>Si recive subsidio</v>
      </c>
    </row>
    <row r="97" spans="2:17">
      <c r="B97" s="2">
        <v>40725</v>
      </c>
      <c r="C97" s="1" t="s">
        <v>108</v>
      </c>
      <c r="D97" s="3">
        <v>24</v>
      </c>
      <c r="E97" s="4">
        <v>650</v>
      </c>
      <c r="F97" s="5">
        <f>PRODUCT(D97*E97)</f>
        <v>15600</v>
      </c>
      <c r="G97" s="1">
        <v>676</v>
      </c>
      <c r="H97" s="1">
        <v>2477</v>
      </c>
      <c r="I97" s="1">
        <v>764</v>
      </c>
      <c r="J97" s="1">
        <v>6008</v>
      </c>
      <c r="K97" s="1">
        <v>734</v>
      </c>
      <c r="L97" s="1">
        <v>4288</v>
      </c>
      <c r="M97" s="1">
        <v>4488</v>
      </c>
      <c r="N97" s="6">
        <f>AVERAGE(G97:M97)</f>
        <v>2776.4285714285716</v>
      </c>
      <c r="O97" s="1" t="s">
        <v>18</v>
      </c>
      <c r="P97" s="6">
        <f>N97-(N97*8%)</f>
        <v>2554.3142857142857</v>
      </c>
      <c r="Q97" s="29" t="str">
        <f t="shared" si="1"/>
        <v>Si recive subsidio</v>
      </c>
    </row>
    <row r="98" spans="2:17">
      <c r="B98" s="2">
        <v>40299</v>
      </c>
      <c r="C98" s="1" t="s">
        <v>109</v>
      </c>
      <c r="D98" s="3">
        <v>43</v>
      </c>
      <c r="E98" s="4">
        <v>600</v>
      </c>
      <c r="F98" s="5">
        <f>PRODUCT(D98*E98)</f>
        <v>25800</v>
      </c>
      <c r="G98" s="1">
        <v>4673</v>
      </c>
      <c r="H98" s="1">
        <v>864</v>
      </c>
      <c r="I98" s="1">
        <v>4678</v>
      </c>
      <c r="J98" s="1">
        <v>736</v>
      </c>
      <c r="K98" s="1">
        <v>6756</v>
      </c>
      <c r="L98" s="1">
        <v>737</v>
      </c>
      <c r="M98" s="1">
        <v>874</v>
      </c>
      <c r="N98" s="6">
        <f>AVERAGE(G98:M98)</f>
        <v>2759.7142857142858</v>
      </c>
      <c r="O98" s="1" t="s">
        <v>18</v>
      </c>
      <c r="P98" s="6">
        <f>N98-(N98*8%)</f>
        <v>2538.937142857143</v>
      </c>
      <c r="Q98" s="29" t="str">
        <f t="shared" si="1"/>
        <v>Si recive subsidio</v>
      </c>
    </row>
    <row r="99" spans="2:17">
      <c r="B99" s="2">
        <v>40452</v>
      </c>
      <c r="C99" s="1" t="s">
        <v>110</v>
      </c>
      <c r="D99" s="3">
        <v>34</v>
      </c>
      <c r="E99" s="4">
        <v>600</v>
      </c>
      <c r="F99" s="5">
        <f>PRODUCT(D99*E99)</f>
        <v>20400</v>
      </c>
      <c r="G99" s="1">
        <v>2566</v>
      </c>
      <c r="H99" s="1">
        <v>677</v>
      </c>
      <c r="I99" s="1">
        <v>557</v>
      </c>
      <c r="J99" s="1">
        <v>4677</v>
      </c>
      <c r="K99" s="1">
        <v>5980</v>
      </c>
      <c r="L99" s="1">
        <v>3466</v>
      </c>
      <c r="M99" s="1">
        <v>764</v>
      </c>
      <c r="N99" s="6">
        <f>AVERAGE(G99:M99)</f>
        <v>2669.5714285714284</v>
      </c>
      <c r="O99" s="1" t="s">
        <v>18</v>
      </c>
      <c r="P99" s="6">
        <f>N99-(N99*8%)</f>
        <v>2456.005714285714</v>
      </c>
      <c r="Q99" s="29" t="str">
        <f t="shared" si="1"/>
        <v>Si recive subsidio</v>
      </c>
    </row>
    <row r="100" spans="2:17">
      <c r="B100" s="2">
        <v>41883</v>
      </c>
      <c r="C100" s="1" t="s">
        <v>111</v>
      </c>
      <c r="D100" s="3">
        <v>37</v>
      </c>
      <c r="E100" s="5">
        <v>500</v>
      </c>
      <c r="F100" s="5">
        <f>PRODUCT(D100*E100)</f>
        <v>18500</v>
      </c>
      <c r="G100" s="1">
        <v>678</v>
      </c>
      <c r="H100" s="1">
        <v>3454</v>
      </c>
      <c r="I100" s="1">
        <v>855</v>
      </c>
      <c r="J100" s="1">
        <v>754</v>
      </c>
      <c r="K100" s="1">
        <v>748</v>
      </c>
      <c r="L100" s="1">
        <v>5864</v>
      </c>
      <c r="M100" s="1">
        <v>4588</v>
      </c>
      <c r="N100" s="6">
        <f>AVERAGE(G100:M100)</f>
        <v>2420.1428571428573</v>
      </c>
      <c r="O100" s="6">
        <f>N100+(N100*15%)</f>
        <v>2783.1642857142861</v>
      </c>
      <c r="P100" s="1" t="s">
        <v>18</v>
      </c>
      <c r="Q100" s="29" t="str">
        <f t="shared" si="1"/>
        <v>No recive subsidio</v>
      </c>
    </row>
    <row r="101" spans="2:17">
      <c r="B101" s="2">
        <v>41640</v>
      </c>
      <c r="C101" s="1" t="s">
        <v>112</v>
      </c>
      <c r="D101" s="3">
        <v>27</v>
      </c>
      <c r="E101" s="5">
        <v>700</v>
      </c>
      <c r="F101" s="5">
        <f>PRODUCT(D101*E101)</f>
        <v>18900</v>
      </c>
      <c r="G101" s="1">
        <v>5565</v>
      </c>
      <c r="H101" s="1">
        <v>4626</v>
      </c>
      <c r="I101" s="1">
        <v>798</v>
      </c>
      <c r="J101" s="1">
        <v>876</v>
      </c>
      <c r="K101" s="1">
        <v>754</v>
      </c>
      <c r="L101" s="1">
        <v>3437</v>
      </c>
      <c r="M101" s="1">
        <v>779</v>
      </c>
      <c r="N101" s="6">
        <f>AVERAGE(G101:M101)</f>
        <v>2405</v>
      </c>
      <c r="O101" s="1" t="s">
        <v>18</v>
      </c>
      <c r="P101" s="6">
        <f>N101-(N101*8%)</f>
        <v>2212.6</v>
      </c>
      <c r="Q101" s="29" t="str">
        <f t="shared" si="1"/>
        <v>Si recive subsidio</v>
      </c>
    </row>
    <row r="102" spans="2:17">
      <c r="B102" s="2">
        <v>40330</v>
      </c>
      <c r="C102" s="1" t="s">
        <v>113</v>
      </c>
      <c r="D102" s="3">
        <v>34</v>
      </c>
      <c r="E102" s="4">
        <v>600</v>
      </c>
      <c r="F102" s="5">
        <f>PRODUCT(D102*E102)</f>
        <v>20400</v>
      </c>
      <c r="G102" s="1">
        <v>433</v>
      </c>
      <c r="H102" s="1">
        <v>737</v>
      </c>
      <c r="I102" s="1">
        <v>787</v>
      </c>
      <c r="J102" s="1">
        <v>836</v>
      </c>
      <c r="K102" s="1">
        <v>4584</v>
      </c>
      <c r="L102" s="1">
        <v>3577</v>
      </c>
      <c r="M102" s="1">
        <v>5574</v>
      </c>
      <c r="N102" s="6">
        <f>AVERAGE(G102:M102)</f>
        <v>2361.1428571428573</v>
      </c>
      <c r="O102" s="1" t="s">
        <v>18</v>
      </c>
      <c r="P102" s="6">
        <f>N102-(N102*8%)</f>
        <v>2172.2514285714287</v>
      </c>
      <c r="Q102" s="29" t="str">
        <f t="shared" si="1"/>
        <v>Si recive subsidio</v>
      </c>
    </row>
    <row r="103" spans="2:17">
      <c r="B103" s="2">
        <v>42826</v>
      </c>
      <c r="C103" s="1" t="s">
        <v>114</v>
      </c>
      <c r="D103" s="3">
        <v>3</v>
      </c>
      <c r="E103" s="5">
        <v>500</v>
      </c>
      <c r="F103" s="5">
        <f>PRODUCT(D103*E103)</f>
        <v>1500</v>
      </c>
      <c r="G103" s="1">
        <v>999</v>
      </c>
      <c r="H103" s="1">
        <v>976</v>
      </c>
      <c r="I103" s="1">
        <v>879</v>
      </c>
      <c r="J103" s="1">
        <v>4588</v>
      </c>
      <c r="K103" s="1">
        <v>3578</v>
      </c>
      <c r="L103" s="1">
        <v>857</v>
      </c>
      <c r="M103" s="1">
        <v>547</v>
      </c>
      <c r="N103" s="6">
        <f>AVERAGE(G103:M103)</f>
        <v>1774.8571428571429</v>
      </c>
      <c r="O103" s="6">
        <f>N103+(N103*15%)</f>
        <v>2041.0857142857144</v>
      </c>
      <c r="P103" s="1" t="s">
        <v>18</v>
      </c>
      <c r="Q103" s="29" t="str">
        <f t="shared" si="1"/>
        <v>No recive subsidio</v>
      </c>
    </row>
    <row r="104" spans="2:17">
      <c r="B104" s="2">
        <v>40575</v>
      </c>
      <c r="C104" s="1" t="s">
        <v>115</v>
      </c>
      <c r="D104" s="3">
        <v>9</v>
      </c>
      <c r="E104" s="4">
        <v>650</v>
      </c>
      <c r="F104" s="5">
        <f>PRODUCT(D104*E104)</f>
        <v>5850</v>
      </c>
      <c r="G104" s="1">
        <v>876</v>
      </c>
      <c r="H104" s="1">
        <v>766</v>
      </c>
      <c r="I104" s="1">
        <v>856</v>
      </c>
      <c r="J104" s="1">
        <v>957</v>
      </c>
      <c r="K104" s="1">
        <v>847</v>
      </c>
      <c r="L104" s="1">
        <v>5688</v>
      </c>
      <c r="M104" s="1">
        <v>969</v>
      </c>
      <c r="N104" s="6">
        <f>AVERAGE(G104:M104)</f>
        <v>1565.5714285714287</v>
      </c>
      <c r="O104" s="1" t="s">
        <v>18</v>
      </c>
      <c r="P104" s="6">
        <f>N104-(N104*8%)</f>
        <v>1440.3257142857144</v>
      </c>
      <c r="Q104" s="29" t="str">
        <f t="shared" si="1"/>
        <v>Si recive subsidio</v>
      </c>
    </row>
    <row r="105" spans="2:17">
      <c r="B105" s="2">
        <v>42736</v>
      </c>
      <c r="C105" s="1" t="s">
        <v>116</v>
      </c>
      <c r="D105" s="3">
        <v>8</v>
      </c>
      <c r="E105" s="5">
        <v>500</v>
      </c>
      <c r="F105" s="5">
        <f>PRODUCT(D105*E105)</f>
        <v>4000</v>
      </c>
      <c r="G105" s="1">
        <v>987</v>
      </c>
      <c r="H105" s="1">
        <v>757</v>
      </c>
      <c r="I105" s="1">
        <v>789</v>
      </c>
      <c r="J105" s="1">
        <v>845</v>
      </c>
      <c r="K105" s="1">
        <v>855</v>
      </c>
      <c r="L105" s="1">
        <v>4777</v>
      </c>
      <c r="M105" s="1">
        <v>856</v>
      </c>
      <c r="N105" s="6">
        <f>AVERAGE(G105:M105)</f>
        <v>1409.4285714285713</v>
      </c>
      <c r="O105" s="6">
        <f>N105+(N105*15%)</f>
        <v>1620.8428571428569</v>
      </c>
      <c r="P105" s="1" t="s">
        <v>18</v>
      </c>
      <c r="Q105" s="29" t="str">
        <f t="shared" si="1"/>
        <v>No recive subsidio</v>
      </c>
    </row>
    <row r="106" spans="2:17">
      <c r="B106" s="2">
        <v>42401</v>
      </c>
      <c r="C106" s="1" t="s">
        <v>117</v>
      </c>
      <c r="D106" s="3">
        <v>7</v>
      </c>
      <c r="E106" s="5">
        <v>500</v>
      </c>
      <c r="F106" s="5">
        <f>PRODUCT(D106*E106)</f>
        <v>3500</v>
      </c>
      <c r="G106" s="1">
        <v>896</v>
      </c>
      <c r="H106" s="1">
        <v>577</v>
      </c>
      <c r="I106" s="1">
        <v>799</v>
      </c>
      <c r="J106" s="1">
        <v>859</v>
      </c>
      <c r="K106" s="1">
        <v>794</v>
      </c>
      <c r="L106" s="1">
        <v>4537</v>
      </c>
      <c r="M106" s="1">
        <v>780</v>
      </c>
      <c r="N106" s="6">
        <f>AVERAGE(G106:M106)</f>
        <v>1320.2857142857142</v>
      </c>
      <c r="O106" s="6">
        <f>N106+(N106*15%)</f>
        <v>1518.3285714285714</v>
      </c>
      <c r="P106" s="1" t="s">
        <v>18</v>
      </c>
      <c r="Q106" s="29" t="str">
        <f t="shared" si="1"/>
        <v>No recive subsidio</v>
      </c>
    </row>
    <row r="107" spans="2:17">
      <c r="B107" s="16"/>
      <c r="C107" s="16"/>
      <c r="D107" s="16"/>
      <c r="E107" s="16"/>
      <c r="F107" s="16"/>
      <c r="G107" s="16"/>
      <c r="H107" s="16"/>
      <c r="I107" s="16"/>
      <c r="J107" s="16"/>
      <c r="K107" s="16"/>
      <c r="L107" s="16"/>
      <c r="M107" s="1"/>
      <c r="N107" s="6"/>
      <c r="O107" s="16"/>
      <c r="P107" s="16"/>
      <c r="Q107" s="1"/>
    </row>
    <row r="108" spans="2:17">
      <c r="B108" s="11"/>
      <c r="C108" s="11"/>
      <c r="D108" s="11"/>
      <c r="E108" s="11"/>
      <c r="F108" s="11"/>
      <c r="G108" s="11"/>
      <c r="H108" s="11"/>
      <c r="I108" s="11"/>
      <c r="J108" s="11"/>
      <c r="K108" s="11"/>
      <c r="L108" s="11"/>
      <c r="M108" s="1"/>
      <c r="N108" s="6"/>
      <c r="O108" s="11"/>
      <c r="P108" s="11"/>
    </row>
    <row r="109" spans="2:17" ht="79.5">
      <c r="B109" s="2"/>
      <c r="C109" s="1"/>
      <c r="D109" s="3"/>
      <c r="E109" s="5"/>
      <c r="F109" s="5"/>
      <c r="G109" s="1"/>
      <c r="H109" s="1"/>
      <c r="I109" s="1"/>
      <c r="J109" s="1"/>
      <c r="K109" s="1"/>
      <c r="L109" s="1"/>
      <c r="M109" s="29" t="s">
        <v>118</v>
      </c>
      <c r="N109" s="6">
        <f>MAX(N7:N106)</f>
        <v>5483.8571428571431</v>
      </c>
      <c r="O109" s="27" t="s">
        <v>119</v>
      </c>
      <c r="P109" s="28" t="s">
        <v>120</v>
      </c>
    </row>
    <row r="110" spans="2:17" ht="30.75">
      <c r="B110" s="22"/>
      <c r="C110" s="23"/>
      <c r="D110" s="24"/>
      <c r="E110" s="25"/>
      <c r="F110" s="25"/>
      <c r="G110" s="23"/>
      <c r="H110" s="23"/>
      <c r="I110" s="23"/>
      <c r="J110" s="23"/>
      <c r="K110" s="23"/>
      <c r="L110" s="23"/>
      <c r="M110" s="30" t="s">
        <v>121</v>
      </c>
      <c r="N110" s="26">
        <f>MIN(N7:N106)</f>
        <v>1320.2857142857142</v>
      </c>
      <c r="O110" s="26"/>
      <c r="P110" s="23"/>
    </row>
    <row r="112" spans="2:17">
      <c r="M112" s="31" t="s">
        <v>122</v>
      </c>
      <c r="N112" s="32">
        <f>AVERAGE(N7:N106)</f>
        <v>3700.6800000000012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73D6-6421-4D3F-A485-08AF7371469D}">
  <sheetPr filterMode="1"/>
  <dimension ref="B3:P103"/>
  <sheetViews>
    <sheetView workbookViewId="0">
      <selection activeCell="N110" sqref="N110"/>
    </sheetView>
  </sheetViews>
  <sheetFormatPr defaultRowHeight="15"/>
  <cols>
    <col min="2" max="2" width="21.42578125" customWidth="1"/>
    <col min="3" max="3" width="17" customWidth="1"/>
    <col min="4" max="4" width="17.5703125" customWidth="1"/>
    <col min="5" max="5" width="21" customWidth="1"/>
    <col min="6" max="6" width="15.28515625" customWidth="1"/>
    <col min="7" max="7" width="16" customWidth="1"/>
    <col min="8" max="8" width="14.7109375" customWidth="1"/>
    <col min="9" max="9" width="14.5703125" customWidth="1"/>
    <col min="10" max="10" width="20" customWidth="1"/>
    <col min="11" max="11" width="18" customWidth="1"/>
    <col min="12" max="12" width="16.5703125" customWidth="1"/>
    <col min="13" max="13" width="14.85546875" customWidth="1"/>
    <col min="14" max="14" width="23" customWidth="1"/>
    <col min="15" max="15" width="20.7109375" customWidth="1"/>
    <col min="16" max="16" width="28" customWidth="1"/>
  </cols>
  <sheetData>
    <row r="3" spans="2:16" ht="85.5" customHeight="1">
      <c r="B3" s="34" t="s">
        <v>2</v>
      </c>
      <c r="C3" s="35" t="s">
        <v>3</v>
      </c>
      <c r="D3" s="35" t="s">
        <v>4</v>
      </c>
      <c r="E3" s="34" t="s">
        <v>5</v>
      </c>
      <c r="F3" s="37" t="s">
        <v>6</v>
      </c>
      <c r="G3" s="37" t="s">
        <v>7</v>
      </c>
      <c r="H3" s="37" t="s">
        <v>8</v>
      </c>
      <c r="I3" s="37" t="s">
        <v>9</v>
      </c>
      <c r="J3" s="37" t="s">
        <v>10</v>
      </c>
      <c r="K3" s="37" t="s">
        <v>11</v>
      </c>
      <c r="L3" s="36" t="s">
        <v>12</v>
      </c>
      <c r="M3" s="34" t="s">
        <v>13</v>
      </c>
      <c r="N3" s="37" t="s">
        <v>123</v>
      </c>
      <c r="O3" s="37" t="s">
        <v>124</v>
      </c>
      <c r="P3" s="38" t="s">
        <v>16</v>
      </c>
    </row>
    <row r="4" spans="2:16" ht="30.75" hidden="1">
      <c r="B4" s="39" t="s">
        <v>17</v>
      </c>
      <c r="C4" s="40">
        <v>9</v>
      </c>
      <c r="D4" s="41">
        <v>700</v>
      </c>
      <c r="E4" s="41">
        <f>PRODUCT(C4*D4)</f>
        <v>6300</v>
      </c>
      <c r="F4" s="39">
        <v>5366</v>
      </c>
      <c r="G4" s="39">
        <v>966</v>
      </c>
      <c r="H4" s="39">
        <v>6979</v>
      </c>
      <c r="I4" s="39">
        <v>6959</v>
      </c>
      <c r="J4" s="39">
        <v>6754</v>
      </c>
      <c r="K4" s="39">
        <v>4586</v>
      </c>
      <c r="L4" s="39">
        <v>6777</v>
      </c>
      <c r="M4" s="42">
        <f>AVERAGE(F4:L4)</f>
        <v>5483.8571428571431</v>
      </c>
      <c r="N4" s="39" t="s">
        <v>18</v>
      </c>
      <c r="O4" s="42">
        <f>M4-(M4*8%)</f>
        <v>5045.1485714285718</v>
      </c>
      <c r="P4" s="43" t="str">
        <f>IF(N4=$O$7,"Si recive subsidio","No recive subsidio")</f>
        <v>Si recive subsidio</v>
      </c>
    </row>
    <row r="5" spans="2:16" ht="30.75">
      <c r="B5" s="39" t="s">
        <v>19</v>
      </c>
      <c r="C5" s="40">
        <v>57</v>
      </c>
      <c r="D5" s="41">
        <v>500</v>
      </c>
      <c r="E5" s="41">
        <f>PRODUCT(C5*D5)</f>
        <v>28500</v>
      </c>
      <c r="F5" s="39">
        <v>6465</v>
      </c>
      <c r="G5" s="39">
        <v>6847</v>
      </c>
      <c r="H5" s="39">
        <v>900</v>
      </c>
      <c r="I5" s="39">
        <v>4889</v>
      </c>
      <c r="J5" s="39">
        <v>6796</v>
      </c>
      <c r="K5" s="39">
        <v>5557</v>
      </c>
      <c r="L5" s="39">
        <v>4675</v>
      </c>
      <c r="M5" s="42">
        <f>AVERAGE(F5:L5)</f>
        <v>5161.2857142857147</v>
      </c>
      <c r="N5" s="42">
        <f>M5+(M5*15%)</f>
        <v>5935.4785714285717</v>
      </c>
      <c r="O5" s="39" t="s">
        <v>18</v>
      </c>
      <c r="P5" s="43" t="str">
        <f t="shared" ref="P5:P68" si="0">IF(N5=$O$7,"Si recive subsidio","No recive subsidio")</f>
        <v>No recive subsidio</v>
      </c>
    </row>
    <row r="6" spans="2:16" ht="30.75">
      <c r="B6" s="39" t="s">
        <v>20</v>
      </c>
      <c r="C6" s="40">
        <v>79</v>
      </c>
      <c r="D6" s="41">
        <v>500</v>
      </c>
      <c r="E6" s="41">
        <f>PRODUCT(C6*D6)</f>
        <v>39500</v>
      </c>
      <c r="F6" s="39">
        <v>1999</v>
      </c>
      <c r="G6" s="39">
        <v>4567</v>
      </c>
      <c r="H6" s="39">
        <v>5689</v>
      </c>
      <c r="I6" s="39">
        <v>6799</v>
      </c>
      <c r="J6" s="39">
        <v>4574</v>
      </c>
      <c r="K6" s="39">
        <v>6354</v>
      </c>
      <c r="L6" s="39">
        <v>5868</v>
      </c>
      <c r="M6" s="42">
        <f>AVERAGE(F6:L6)</f>
        <v>5121.4285714285716</v>
      </c>
      <c r="N6" s="42">
        <f>M6+(M6*15%)</f>
        <v>5889.6428571428569</v>
      </c>
      <c r="O6" s="39" t="s">
        <v>18</v>
      </c>
      <c r="P6" s="43" t="str">
        <f t="shared" si="0"/>
        <v>No recive subsidio</v>
      </c>
    </row>
    <row r="7" spans="2:16" ht="30.75">
      <c r="B7" s="39" t="s">
        <v>21</v>
      </c>
      <c r="C7" s="40">
        <v>6</v>
      </c>
      <c r="D7" s="41">
        <v>500</v>
      </c>
      <c r="E7" s="41">
        <f>PRODUCT(C7*D7)</f>
        <v>3000</v>
      </c>
      <c r="F7" s="39">
        <v>5997</v>
      </c>
      <c r="G7" s="39">
        <v>5775</v>
      </c>
      <c r="H7" s="39">
        <v>6855</v>
      </c>
      <c r="I7" s="39">
        <v>5889</v>
      </c>
      <c r="J7" s="39">
        <v>976</v>
      </c>
      <c r="K7" s="39">
        <v>6884</v>
      </c>
      <c r="L7" s="39">
        <v>2465</v>
      </c>
      <c r="M7" s="42">
        <f>AVERAGE(F7:L7)</f>
        <v>4977.2857142857147</v>
      </c>
      <c r="N7" s="42">
        <f>M7+(M7*15%)</f>
        <v>5723.8785714285714</v>
      </c>
      <c r="O7" s="39" t="s">
        <v>18</v>
      </c>
      <c r="P7" s="43" t="str">
        <f t="shared" si="0"/>
        <v>No recive subsidio</v>
      </c>
    </row>
    <row r="8" spans="2:16" ht="30.75" hidden="1">
      <c r="B8" s="39" t="s">
        <v>22</v>
      </c>
      <c r="C8" s="40">
        <v>76</v>
      </c>
      <c r="D8" s="41">
        <v>700</v>
      </c>
      <c r="E8" s="41">
        <f>PRODUCT(C8*D8)</f>
        <v>53200</v>
      </c>
      <c r="F8" s="39">
        <v>4577</v>
      </c>
      <c r="G8" s="39">
        <v>5625</v>
      </c>
      <c r="H8" s="39">
        <v>4578</v>
      </c>
      <c r="I8" s="39">
        <v>3838</v>
      </c>
      <c r="J8" s="39">
        <v>5773</v>
      </c>
      <c r="K8" s="39">
        <v>5674</v>
      </c>
      <c r="L8" s="39">
        <v>3777</v>
      </c>
      <c r="M8" s="42">
        <f>AVERAGE(F8:L8)</f>
        <v>4834.5714285714284</v>
      </c>
      <c r="N8" s="39" t="s">
        <v>18</v>
      </c>
      <c r="O8" s="42">
        <f>M8-(M8*8%)</f>
        <v>4447.8057142857142</v>
      </c>
      <c r="P8" s="43" t="str">
        <f t="shared" si="0"/>
        <v>Si recive subsidio</v>
      </c>
    </row>
    <row r="9" spans="2:16" ht="30.75" hidden="1">
      <c r="B9" s="39" t="s">
        <v>23</v>
      </c>
      <c r="C9" s="40">
        <v>45</v>
      </c>
      <c r="D9" s="41">
        <v>700</v>
      </c>
      <c r="E9" s="41">
        <f>PRODUCT(C9*D9)</f>
        <v>31500</v>
      </c>
      <c r="F9" s="39">
        <v>2677</v>
      </c>
      <c r="G9" s="39">
        <v>5688</v>
      </c>
      <c r="H9" s="39">
        <v>5789</v>
      </c>
      <c r="I9" s="39">
        <v>5698</v>
      </c>
      <c r="J9" s="39">
        <v>2467</v>
      </c>
      <c r="K9" s="39">
        <v>4568</v>
      </c>
      <c r="L9" s="39">
        <v>5743</v>
      </c>
      <c r="M9" s="42">
        <f>AVERAGE(F9:L9)</f>
        <v>4661.4285714285716</v>
      </c>
      <c r="N9" s="39" t="s">
        <v>18</v>
      </c>
      <c r="O9" s="42">
        <f>M9-(M9*8%)</f>
        <v>4288.5142857142855</v>
      </c>
      <c r="P9" s="43" t="str">
        <f t="shared" si="0"/>
        <v>Si recive subsidio</v>
      </c>
    </row>
    <row r="10" spans="2:16" ht="30.75">
      <c r="B10" s="39" t="s">
        <v>24</v>
      </c>
      <c r="C10" s="40">
        <v>78</v>
      </c>
      <c r="D10" s="41">
        <v>500</v>
      </c>
      <c r="E10" s="41">
        <f>PRODUCT(C10*D10)</f>
        <v>39000</v>
      </c>
      <c r="F10" s="39">
        <v>5666</v>
      </c>
      <c r="G10" s="39">
        <v>6538</v>
      </c>
      <c r="H10" s="39">
        <v>4578</v>
      </c>
      <c r="I10" s="39">
        <v>5639</v>
      </c>
      <c r="J10" s="39">
        <v>4674</v>
      </c>
      <c r="K10" s="39">
        <v>4645</v>
      </c>
      <c r="L10" s="39">
        <v>865</v>
      </c>
      <c r="M10" s="42">
        <f>AVERAGE(F10:L10)</f>
        <v>4657.8571428571431</v>
      </c>
      <c r="N10" s="42">
        <f>M10+(M10*15%)</f>
        <v>5356.5357142857147</v>
      </c>
      <c r="O10" s="39" t="s">
        <v>18</v>
      </c>
      <c r="P10" s="43" t="str">
        <f t="shared" si="0"/>
        <v>No recive subsidio</v>
      </c>
    </row>
    <row r="11" spans="2:16" ht="30.75">
      <c r="B11" s="39" t="s">
        <v>25</v>
      </c>
      <c r="C11" s="40">
        <v>46</v>
      </c>
      <c r="D11" s="41">
        <v>400</v>
      </c>
      <c r="E11" s="41">
        <f>PRODUCT(C11*D11)</f>
        <v>18400</v>
      </c>
      <c r="F11" s="39">
        <v>754</v>
      </c>
      <c r="G11" s="39">
        <v>3414</v>
      </c>
      <c r="H11" s="39">
        <v>6990</v>
      </c>
      <c r="I11" s="39">
        <v>4979</v>
      </c>
      <c r="J11" s="39">
        <v>6976</v>
      </c>
      <c r="K11" s="39">
        <v>4886</v>
      </c>
      <c r="L11" s="39">
        <v>4568</v>
      </c>
      <c r="M11" s="42">
        <f>AVERAGE(F11:L11)</f>
        <v>4652.4285714285716</v>
      </c>
      <c r="N11" s="42">
        <f>M11+(M11*15%)</f>
        <v>5350.2928571428574</v>
      </c>
      <c r="O11" s="39" t="s">
        <v>18</v>
      </c>
      <c r="P11" s="43" t="str">
        <f t="shared" si="0"/>
        <v>No recive subsidio</v>
      </c>
    </row>
    <row r="12" spans="2:16" ht="30.75" hidden="1">
      <c r="B12" s="39" t="s">
        <v>26</v>
      </c>
      <c r="C12" s="40">
        <v>44</v>
      </c>
      <c r="D12" s="41">
        <v>700</v>
      </c>
      <c r="E12" s="41">
        <f>PRODUCT(C12*D12)</f>
        <v>30800</v>
      </c>
      <c r="F12" s="39">
        <v>978</v>
      </c>
      <c r="G12" s="39">
        <v>5477</v>
      </c>
      <c r="H12" s="39">
        <v>5757</v>
      </c>
      <c r="I12" s="39">
        <v>6473</v>
      </c>
      <c r="J12" s="39">
        <v>3456</v>
      </c>
      <c r="K12" s="39">
        <v>4478</v>
      </c>
      <c r="L12" s="39">
        <v>5794</v>
      </c>
      <c r="M12" s="42">
        <f>AVERAGE(F12:L12)</f>
        <v>4630.4285714285716</v>
      </c>
      <c r="N12" s="39" t="s">
        <v>18</v>
      </c>
      <c r="O12" s="42">
        <f>M12-(M12*8%)</f>
        <v>4259.994285714286</v>
      </c>
      <c r="P12" s="43" t="str">
        <f t="shared" si="0"/>
        <v>Si recive subsidio</v>
      </c>
    </row>
    <row r="13" spans="2:16" ht="30.75">
      <c r="B13" s="39" t="s">
        <v>27</v>
      </c>
      <c r="C13" s="40">
        <v>57</v>
      </c>
      <c r="D13" s="41">
        <v>500</v>
      </c>
      <c r="E13" s="41">
        <f>PRODUCT(C13*D13)</f>
        <v>28500</v>
      </c>
      <c r="F13" s="39">
        <v>3477</v>
      </c>
      <c r="G13" s="39">
        <v>5636</v>
      </c>
      <c r="H13" s="39">
        <v>6899</v>
      </c>
      <c r="I13" s="39">
        <v>5678</v>
      </c>
      <c r="J13" s="39">
        <v>5898</v>
      </c>
      <c r="K13" s="39">
        <v>3457</v>
      </c>
      <c r="L13" s="39">
        <v>845</v>
      </c>
      <c r="M13" s="42">
        <f>AVERAGE(F13:L13)</f>
        <v>4555.7142857142853</v>
      </c>
      <c r="N13" s="42">
        <f>M13+(M13*15%)</f>
        <v>5239.0714285714284</v>
      </c>
      <c r="O13" s="39" t="s">
        <v>18</v>
      </c>
      <c r="P13" s="43" t="str">
        <f t="shared" si="0"/>
        <v>No recive subsidio</v>
      </c>
    </row>
    <row r="14" spans="2:16" ht="30.75" hidden="1">
      <c r="B14" s="39" t="s">
        <v>28</v>
      </c>
      <c r="C14" s="40">
        <v>64</v>
      </c>
      <c r="D14" s="41">
        <v>700</v>
      </c>
      <c r="E14" s="41">
        <f>PRODUCT(C14*D14)</f>
        <v>44800</v>
      </c>
      <c r="F14" s="39">
        <v>5644</v>
      </c>
      <c r="G14" s="39">
        <v>4244</v>
      </c>
      <c r="H14" s="39">
        <v>5899</v>
      </c>
      <c r="I14" s="39">
        <v>4898</v>
      </c>
      <c r="J14" s="39">
        <v>6844</v>
      </c>
      <c r="K14" s="39">
        <v>3463</v>
      </c>
      <c r="L14" s="39">
        <v>868</v>
      </c>
      <c r="M14" s="42">
        <f>AVERAGE(F14:L14)</f>
        <v>4551.4285714285716</v>
      </c>
      <c r="N14" s="39" t="s">
        <v>18</v>
      </c>
      <c r="O14" s="42">
        <f>M14-(M14*8%)</f>
        <v>4187.3142857142857</v>
      </c>
      <c r="P14" s="43" t="str">
        <f t="shared" si="0"/>
        <v>Si recive subsidio</v>
      </c>
    </row>
    <row r="15" spans="2:16" ht="30.75">
      <c r="B15" s="39" t="s">
        <v>29</v>
      </c>
      <c r="C15" s="40">
        <v>98</v>
      </c>
      <c r="D15" s="41">
        <v>500</v>
      </c>
      <c r="E15" s="41">
        <f>PRODUCT(C15*D15)</f>
        <v>49000</v>
      </c>
      <c r="F15" s="39">
        <v>6567</v>
      </c>
      <c r="G15" s="39">
        <v>6867</v>
      </c>
      <c r="H15" s="39">
        <v>6789</v>
      </c>
      <c r="I15" s="39">
        <v>738</v>
      </c>
      <c r="J15" s="39">
        <v>3466</v>
      </c>
      <c r="K15" s="39">
        <v>2566</v>
      </c>
      <c r="L15" s="39">
        <v>4689</v>
      </c>
      <c r="M15" s="42">
        <f>AVERAGE(F15:L15)</f>
        <v>4526</v>
      </c>
      <c r="N15" s="42">
        <f>M15+(M15*15%)</f>
        <v>5204.8999999999996</v>
      </c>
      <c r="O15" s="39" t="s">
        <v>18</v>
      </c>
      <c r="P15" s="43" t="str">
        <f t="shared" si="0"/>
        <v>No recive subsidio</v>
      </c>
    </row>
    <row r="16" spans="2:16" ht="30.75" hidden="1">
      <c r="B16" s="39" t="s">
        <v>30</v>
      </c>
      <c r="C16" s="40">
        <v>32</v>
      </c>
      <c r="D16" s="41">
        <v>700</v>
      </c>
      <c r="E16" s="41">
        <f>PRODUCT(C16*D16)</f>
        <v>22400</v>
      </c>
      <c r="F16" s="39">
        <v>5757</v>
      </c>
      <c r="G16" s="39">
        <v>642</v>
      </c>
      <c r="H16" s="39">
        <v>6568</v>
      </c>
      <c r="I16" s="39">
        <v>4574</v>
      </c>
      <c r="J16" s="39">
        <v>3466</v>
      </c>
      <c r="K16" s="39">
        <v>4755</v>
      </c>
      <c r="L16" s="39">
        <v>5683</v>
      </c>
      <c r="M16" s="42">
        <f>AVERAGE(F16:L16)</f>
        <v>4492.1428571428569</v>
      </c>
      <c r="N16" s="39" t="s">
        <v>18</v>
      </c>
      <c r="O16" s="42">
        <f>M16-(M16*8%)</f>
        <v>4132.7714285714283</v>
      </c>
      <c r="P16" s="43" t="str">
        <f t="shared" si="0"/>
        <v>Si recive subsidio</v>
      </c>
    </row>
    <row r="17" spans="2:16" ht="30.75">
      <c r="B17" s="39" t="s">
        <v>31</v>
      </c>
      <c r="C17" s="40">
        <v>4</v>
      </c>
      <c r="D17" s="41">
        <v>500</v>
      </c>
      <c r="E17" s="41">
        <f>PRODUCT(C17*D17)</f>
        <v>2000</v>
      </c>
      <c r="F17" s="39">
        <v>5221</v>
      </c>
      <c r="G17" s="39">
        <v>3166</v>
      </c>
      <c r="H17" s="39">
        <v>5788</v>
      </c>
      <c r="I17" s="39">
        <v>4465</v>
      </c>
      <c r="J17" s="39">
        <v>3875</v>
      </c>
      <c r="K17" s="39">
        <v>4266</v>
      </c>
      <c r="L17" s="39">
        <v>4577</v>
      </c>
      <c r="M17" s="42">
        <f>AVERAGE(F17:L17)</f>
        <v>4479.7142857142853</v>
      </c>
      <c r="N17" s="42">
        <f>M17+(M17*15%)</f>
        <v>5151.6714285714279</v>
      </c>
      <c r="O17" s="39" t="s">
        <v>18</v>
      </c>
      <c r="P17" s="43" t="str">
        <f t="shared" si="0"/>
        <v>No recive subsidio</v>
      </c>
    </row>
    <row r="18" spans="2:16" ht="30.75">
      <c r="B18" s="39" t="s">
        <v>32</v>
      </c>
      <c r="C18" s="40">
        <v>7</v>
      </c>
      <c r="D18" s="41">
        <v>500</v>
      </c>
      <c r="E18" s="41">
        <f>PRODUCT(C18*D18)</f>
        <v>3500</v>
      </c>
      <c r="F18" s="39">
        <v>2745</v>
      </c>
      <c r="G18" s="39">
        <v>5636</v>
      </c>
      <c r="H18" s="39">
        <v>6990</v>
      </c>
      <c r="I18" s="39">
        <v>5690</v>
      </c>
      <c r="J18" s="39">
        <v>3467</v>
      </c>
      <c r="K18" s="39">
        <v>4377</v>
      </c>
      <c r="L18" s="39">
        <v>2354</v>
      </c>
      <c r="M18" s="42">
        <f>AVERAGE(F18:L18)</f>
        <v>4465.5714285714284</v>
      </c>
      <c r="N18" s="42">
        <f>M18+(M18*15%)</f>
        <v>5135.4071428571424</v>
      </c>
      <c r="O18" s="39" t="s">
        <v>18</v>
      </c>
      <c r="P18" s="43" t="str">
        <f t="shared" si="0"/>
        <v>No recive subsidio</v>
      </c>
    </row>
    <row r="19" spans="2:16" ht="30.75" hidden="1">
      <c r="B19" s="39" t="s">
        <v>33</v>
      </c>
      <c r="C19" s="40">
        <v>34</v>
      </c>
      <c r="D19" s="44">
        <v>600</v>
      </c>
      <c r="E19" s="41">
        <f>PRODUCT(C19*D19)</f>
        <v>20400</v>
      </c>
      <c r="F19" s="39">
        <v>4564</v>
      </c>
      <c r="G19" s="39">
        <v>5757</v>
      </c>
      <c r="H19" s="39">
        <v>5462</v>
      </c>
      <c r="I19" s="39">
        <v>790</v>
      </c>
      <c r="J19" s="39">
        <v>5277</v>
      </c>
      <c r="K19" s="39">
        <v>5667</v>
      </c>
      <c r="L19" s="39">
        <v>3474</v>
      </c>
      <c r="M19" s="42">
        <f>AVERAGE(F19:L19)</f>
        <v>4427.2857142857147</v>
      </c>
      <c r="N19" s="39" t="s">
        <v>18</v>
      </c>
      <c r="O19" s="42">
        <f>M19-(M19*8%)</f>
        <v>4073.1028571428574</v>
      </c>
      <c r="P19" s="43" t="str">
        <f t="shared" si="0"/>
        <v>Si recive subsidio</v>
      </c>
    </row>
    <row r="20" spans="2:16" ht="30.75" hidden="1">
      <c r="B20" s="39" t="s">
        <v>34</v>
      </c>
      <c r="C20" s="40">
        <v>23</v>
      </c>
      <c r="D20" s="41">
        <v>700</v>
      </c>
      <c r="E20" s="41">
        <f>PRODUCT(C20*D20)</f>
        <v>16100</v>
      </c>
      <c r="F20" s="39">
        <v>6784</v>
      </c>
      <c r="G20" s="39">
        <v>5777</v>
      </c>
      <c r="H20" s="39">
        <v>3567</v>
      </c>
      <c r="I20" s="39">
        <v>2728</v>
      </c>
      <c r="J20" s="39">
        <v>5744</v>
      </c>
      <c r="K20" s="39">
        <v>786</v>
      </c>
      <c r="L20" s="39">
        <v>5500</v>
      </c>
      <c r="M20" s="42">
        <f>AVERAGE(F20:L20)</f>
        <v>4412.2857142857147</v>
      </c>
      <c r="N20" s="39" t="s">
        <v>18</v>
      </c>
      <c r="O20" s="42">
        <f>M20-(M20*8%)</f>
        <v>4059.3028571428576</v>
      </c>
      <c r="P20" s="43" t="str">
        <f t="shared" si="0"/>
        <v>Si recive subsidio</v>
      </c>
    </row>
    <row r="21" spans="2:16" ht="30.75">
      <c r="B21" s="39" t="s">
        <v>35</v>
      </c>
      <c r="C21" s="40">
        <v>57</v>
      </c>
      <c r="D21" s="41">
        <v>500</v>
      </c>
      <c r="E21" s="41">
        <f>PRODUCT(C21*D21)</f>
        <v>28500</v>
      </c>
      <c r="F21" s="39">
        <v>5622</v>
      </c>
      <c r="G21" s="39">
        <v>736</v>
      </c>
      <c r="H21" s="39">
        <v>6696</v>
      </c>
      <c r="I21" s="39">
        <v>6960</v>
      </c>
      <c r="J21" s="39">
        <v>6444</v>
      </c>
      <c r="K21" s="39">
        <v>3476</v>
      </c>
      <c r="L21" s="39">
        <v>878</v>
      </c>
      <c r="M21" s="42">
        <f>AVERAGE(F21:L21)</f>
        <v>4401.7142857142853</v>
      </c>
      <c r="N21" s="42">
        <f>M21+(M21*15%)</f>
        <v>5061.9714285714281</v>
      </c>
      <c r="O21" s="39" t="s">
        <v>18</v>
      </c>
      <c r="P21" s="43" t="str">
        <f t="shared" si="0"/>
        <v>No recive subsidio</v>
      </c>
    </row>
    <row r="22" spans="2:16" ht="30.75" hidden="1">
      <c r="B22" s="39" t="s">
        <v>36</v>
      </c>
      <c r="C22" s="40">
        <v>45</v>
      </c>
      <c r="D22" s="41">
        <v>700</v>
      </c>
      <c r="E22" s="41">
        <f>PRODUCT(C22*D22)</f>
        <v>31500</v>
      </c>
      <c r="F22" s="39">
        <v>4780</v>
      </c>
      <c r="G22" s="39">
        <v>3620</v>
      </c>
      <c r="H22" s="39">
        <v>5899</v>
      </c>
      <c r="I22" s="39">
        <v>3667</v>
      </c>
      <c r="J22" s="39">
        <v>3577</v>
      </c>
      <c r="K22" s="39">
        <v>4577</v>
      </c>
      <c r="L22" s="39">
        <v>4573</v>
      </c>
      <c r="M22" s="42">
        <f>AVERAGE(F22:L22)</f>
        <v>4384.7142857142853</v>
      </c>
      <c r="N22" s="42">
        <f>M22+(M22*15%)</f>
        <v>5042.4214285714279</v>
      </c>
      <c r="O22" s="39" t="s">
        <v>18</v>
      </c>
      <c r="P22" s="43" t="str">
        <f t="shared" si="0"/>
        <v>No recive subsidio</v>
      </c>
    </row>
    <row r="23" spans="2:16" ht="30.75" hidden="1">
      <c r="B23" s="39" t="s">
        <v>37</v>
      </c>
      <c r="C23" s="40">
        <v>4</v>
      </c>
      <c r="D23" s="44">
        <v>600</v>
      </c>
      <c r="E23" s="41">
        <f>PRODUCT(C23*D23)</f>
        <v>2400</v>
      </c>
      <c r="F23" s="39">
        <v>5664</v>
      </c>
      <c r="G23" s="39">
        <v>5777</v>
      </c>
      <c r="H23" s="39">
        <v>3657</v>
      </c>
      <c r="I23" s="39">
        <v>3667</v>
      </c>
      <c r="J23" s="39">
        <v>4849</v>
      </c>
      <c r="K23" s="39">
        <v>3575</v>
      </c>
      <c r="L23" s="39">
        <v>3478</v>
      </c>
      <c r="M23" s="42">
        <f>AVERAGE(F23:L23)</f>
        <v>4381</v>
      </c>
      <c r="N23" s="39" t="s">
        <v>18</v>
      </c>
      <c r="O23" s="42">
        <f>M23-(M23*8%)</f>
        <v>4030.52</v>
      </c>
      <c r="P23" s="43" t="str">
        <f t="shared" si="0"/>
        <v>Si recive subsidio</v>
      </c>
    </row>
    <row r="24" spans="2:16" ht="30.75" hidden="1">
      <c r="B24" s="39" t="s">
        <v>38</v>
      </c>
      <c r="C24" s="40">
        <v>22</v>
      </c>
      <c r="D24" s="41">
        <v>700</v>
      </c>
      <c r="E24" s="41">
        <f>PRODUCT(C24*D24)</f>
        <v>15400</v>
      </c>
      <c r="F24" s="39">
        <v>4573</v>
      </c>
      <c r="G24" s="39">
        <v>2334</v>
      </c>
      <c r="H24" s="39">
        <v>748</v>
      </c>
      <c r="I24" s="39">
        <v>6944</v>
      </c>
      <c r="J24" s="39">
        <v>4377</v>
      </c>
      <c r="K24" s="39">
        <v>6799</v>
      </c>
      <c r="L24" s="39">
        <v>4653</v>
      </c>
      <c r="M24" s="42">
        <f>AVERAGE(F24:L24)</f>
        <v>4346.8571428571431</v>
      </c>
      <c r="N24" s="39" t="s">
        <v>18</v>
      </c>
      <c r="O24" s="42">
        <f>M24-(M24*8%)</f>
        <v>3999.1085714285718</v>
      </c>
      <c r="P24" s="43" t="str">
        <f t="shared" si="0"/>
        <v>Si recive subsidio</v>
      </c>
    </row>
    <row r="25" spans="2:16" ht="30.75" hidden="1">
      <c r="B25" s="39" t="s">
        <v>39</v>
      </c>
      <c r="C25" s="40">
        <v>75</v>
      </c>
      <c r="D25" s="41">
        <v>700</v>
      </c>
      <c r="E25" s="41">
        <f>PRODUCT(C25*D25)</f>
        <v>52500</v>
      </c>
      <c r="F25" s="39">
        <v>5745</v>
      </c>
      <c r="G25" s="39">
        <v>5777</v>
      </c>
      <c r="H25" s="39">
        <v>6588</v>
      </c>
      <c r="I25" s="39">
        <v>6888</v>
      </c>
      <c r="J25" s="39">
        <v>3822</v>
      </c>
      <c r="K25" s="39">
        <v>856</v>
      </c>
      <c r="L25" s="39">
        <v>597</v>
      </c>
      <c r="M25" s="42">
        <f>AVERAGE(F25:L25)</f>
        <v>4324.7142857142853</v>
      </c>
      <c r="N25" s="42">
        <f>M25+(M25*15%)</f>
        <v>4973.4214285714279</v>
      </c>
      <c r="O25" s="39" t="s">
        <v>18</v>
      </c>
      <c r="P25" s="43" t="str">
        <f t="shared" si="0"/>
        <v>No recive subsidio</v>
      </c>
    </row>
    <row r="26" spans="2:16" ht="30.75" hidden="1">
      <c r="B26" s="39" t="s">
        <v>40</v>
      </c>
      <c r="C26" s="40">
        <v>87</v>
      </c>
      <c r="D26" s="41">
        <v>500</v>
      </c>
      <c r="E26" s="41">
        <f>PRODUCT(C26*D26)</f>
        <v>43500</v>
      </c>
      <c r="F26" s="39">
        <v>4323</v>
      </c>
      <c r="G26" s="39">
        <v>2431</v>
      </c>
      <c r="H26" s="39">
        <v>6356</v>
      </c>
      <c r="I26" s="39">
        <v>4787</v>
      </c>
      <c r="J26" s="39">
        <v>5979</v>
      </c>
      <c r="K26" s="39">
        <v>747</v>
      </c>
      <c r="L26" s="39">
        <v>5477</v>
      </c>
      <c r="M26" s="42">
        <f>AVERAGE(F26:L26)</f>
        <v>4300</v>
      </c>
      <c r="N26" s="42">
        <f>M26+(M26*15%)</f>
        <v>4945</v>
      </c>
      <c r="O26" s="39" t="s">
        <v>18</v>
      </c>
      <c r="P26" s="43" t="str">
        <f t="shared" si="0"/>
        <v>No recive subsidio</v>
      </c>
    </row>
    <row r="27" spans="2:16" ht="30.75" hidden="1">
      <c r="B27" s="39" t="s">
        <v>41</v>
      </c>
      <c r="C27" s="40">
        <v>75</v>
      </c>
      <c r="D27" s="44">
        <v>650</v>
      </c>
      <c r="E27" s="41">
        <f>PRODUCT(C27*D27)</f>
        <v>48750</v>
      </c>
      <c r="F27" s="39">
        <v>867</v>
      </c>
      <c r="G27" s="39">
        <v>5738</v>
      </c>
      <c r="H27" s="39">
        <v>5377</v>
      </c>
      <c r="I27" s="39">
        <v>3997</v>
      </c>
      <c r="J27" s="39">
        <v>3566</v>
      </c>
      <c r="K27" s="39">
        <v>4588</v>
      </c>
      <c r="L27" s="39">
        <v>5869</v>
      </c>
      <c r="M27" s="42">
        <f>AVERAGE(F27:L27)</f>
        <v>4286</v>
      </c>
      <c r="N27" s="39" t="s">
        <v>18</v>
      </c>
      <c r="O27" s="42">
        <f>M27-(M27*8%)</f>
        <v>3943.12</v>
      </c>
      <c r="P27" s="43" t="str">
        <f t="shared" si="0"/>
        <v>Si recive subsidio</v>
      </c>
    </row>
    <row r="28" spans="2:16" ht="30.75" hidden="1">
      <c r="B28" s="39" t="s">
        <v>42</v>
      </c>
      <c r="C28" s="40">
        <v>43</v>
      </c>
      <c r="D28" s="41">
        <v>700</v>
      </c>
      <c r="E28" s="41">
        <f>PRODUCT(C28*D28)</f>
        <v>30100</v>
      </c>
      <c r="F28" s="39">
        <v>5667</v>
      </c>
      <c r="G28" s="39">
        <v>6576</v>
      </c>
      <c r="H28" s="39">
        <v>856</v>
      </c>
      <c r="I28" s="39">
        <v>3762</v>
      </c>
      <c r="J28" s="39">
        <v>2452</v>
      </c>
      <c r="K28" s="39">
        <v>4577</v>
      </c>
      <c r="L28" s="39">
        <v>5790</v>
      </c>
      <c r="M28" s="42">
        <f>AVERAGE(F28:L28)</f>
        <v>4240</v>
      </c>
      <c r="N28" s="39" t="s">
        <v>18</v>
      </c>
      <c r="O28" s="42">
        <f>M28-(M28*8%)</f>
        <v>3900.8</v>
      </c>
      <c r="P28" s="43" t="str">
        <f t="shared" si="0"/>
        <v>Si recive subsidio</v>
      </c>
    </row>
    <row r="29" spans="2:16" ht="30.75" hidden="1">
      <c r="B29" s="39" t="s">
        <v>43</v>
      </c>
      <c r="C29" s="40">
        <v>23</v>
      </c>
      <c r="D29" s="44">
        <v>600</v>
      </c>
      <c r="E29" s="41">
        <f>PRODUCT(C29*D29)</f>
        <v>13800</v>
      </c>
      <c r="F29" s="39">
        <v>3563</v>
      </c>
      <c r="G29" s="39">
        <v>975</v>
      </c>
      <c r="H29" s="39">
        <v>4785</v>
      </c>
      <c r="I29" s="39">
        <v>3886</v>
      </c>
      <c r="J29" s="39">
        <v>5844</v>
      </c>
      <c r="K29" s="39">
        <v>5634</v>
      </c>
      <c r="L29" s="39">
        <v>4889</v>
      </c>
      <c r="M29" s="42">
        <f>AVERAGE(F29:L29)</f>
        <v>4225.1428571428569</v>
      </c>
      <c r="N29" s="39" t="s">
        <v>18</v>
      </c>
      <c r="O29" s="42">
        <f>M29-(M29*8%)</f>
        <v>3887.1314285714284</v>
      </c>
      <c r="P29" s="43" t="str">
        <f t="shared" si="0"/>
        <v>Si recive subsidio</v>
      </c>
    </row>
    <row r="30" spans="2:16" ht="30.75" hidden="1">
      <c r="B30" s="39" t="s">
        <v>44</v>
      </c>
      <c r="C30" s="40">
        <v>58</v>
      </c>
      <c r="D30" s="41">
        <v>500</v>
      </c>
      <c r="E30" s="41">
        <f>PRODUCT(C30*D30)</f>
        <v>29000</v>
      </c>
      <c r="F30" s="39">
        <v>847</v>
      </c>
      <c r="G30" s="39">
        <v>736</v>
      </c>
      <c r="H30" s="39">
        <v>6795</v>
      </c>
      <c r="I30" s="39">
        <v>5890</v>
      </c>
      <c r="J30" s="39">
        <v>4743</v>
      </c>
      <c r="K30" s="39">
        <v>4869</v>
      </c>
      <c r="L30" s="39">
        <v>5674</v>
      </c>
      <c r="M30" s="42">
        <f>AVERAGE(F30:L30)</f>
        <v>4222</v>
      </c>
      <c r="N30" s="42">
        <f>M30+(M30*15%)</f>
        <v>4855.3</v>
      </c>
      <c r="O30" s="39" t="s">
        <v>18</v>
      </c>
      <c r="P30" s="43" t="str">
        <f t="shared" si="0"/>
        <v>No recive subsidio</v>
      </c>
    </row>
    <row r="31" spans="2:16" ht="30.75" hidden="1">
      <c r="B31" s="39" t="s">
        <v>45</v>
      </c>
      <c r="C31" s="40">
        <v>44</v>
      </c>
      <c r="D31" s="44">
        <v>650</v>
      </c>
      <c r="E31" s="41">
        <f>PRODUCT(C31*D31)</f>
        <v>28600</v>
      </c>
      <c r="F31" s="39">
        <v>2546</v>
      </c>
      <c r="G31" s="39">
        <v>5774</v>
      </c>
      <c r="H31" s="39">
        <v>4669</v>
      </c>
      <c r="I31" s="39">
        <v>4742</v>
      </c>
      <c r="J31" s="39">
        <v>868</v>
      </c>
      <c r="K31" s="39">
        <v>4649</v>
      </c>
      <c r="L31" s="39">
        <v>6006</v>
      </c>
      <c r="M31" s="42">
        <f>AVERAGE(F31:L31)</f>
        <v>4179.1428571428569</v>
      </c>
      <c r="N31" s="39" t="s">
        <v>18</v>
      </c>
      <c r="O31" s="42">
        <f>M31-(M31*8%)</f>
        <v>3844.8114285714282</v>
      </c>
      <c r="P31" s="43" t="str">
        <f t="shared" si="0"/>
        <v>Si recive subsidio</v>
      </c>
    </row>
    <row r="32" spans="2:16" ht="30.75" hidden="1">
      <c r="B32" s="39" t="s">
        <v>46</v>
      </c>
      <c r="C32" s="40">
        <v>78</v>
      </c>
      <c r="D32" s="41">
        <v>400</v>
      </c>
      <c r="E32" s="41">
        <f>PRODUCT(C32*D32)</f>
        <v>31200</v>
      </c>
      <c r="F32" s="39">
        <v>3644</v>
      </c>
      <c r="G32" s="39">
        <v>5364</v>
      </c>
      <c r="H32" s="39">
        <v>998</v>
      </c>
      <c r="I32" s="39">
        <v>6889</v>
      </c>
      <c r="J32" s="39">
        <v>6857</v>
      </c>
      <c r="K32" s="39">
        <v>754</v>
      </c>
      <c r="L32" s="39">
        <v>4577</v>
      </c>
      <c r="M32" s="42">
        <f>AVERAGE(F32:L32)</f>
        <v>4154.7142857142853</v>
      </c>
      <c r="N32" s="42">
        <f>M32+(M32*15%)</f>
        <v>4777.9214285714279</v>
      </c>
      <c r="O32" s="39" t="s">
        <v>18</v>
      </c>
      <c r="P32" s="43" t="str">
        <f t="shared" si="0"/>
        <v>No recive subsidio</v>
      </c>
    </row>
    <row r="33" spans="2:16" ht="30.75" hidden="1">
      <c r="B33" s="39" t="s">
        <v>47</v>
      </c>
      <c r="C33" s="40">
        <v>3</v>
      </c>
      <c r="D33" s="44">
        <v>650</v>
      </c>
      <c r="E33" s="41">
        <f>PRODUCT(C33*D33)</f>
        <v>1950</v>
      </c>
      <c r="F33" s="39">
        <v>2566</v>
      </c>
      <c r="G33" s="39">
        <v>2566</v>
      </c>
      <c r="H33" s="39">
        <v>6678</v>
      </c>
      <c r="I33" s="39">
        <v>5277</v>
      </c>
      <c r="J33" s="39">
        <v>3622</v>
      </c>
      <c r="K33" s="39">
        <v>3676</v>
      </c>
      <c r="L33" s="39">
        <v>4689</v>
      </c>
      <c r="M33" s="42">
        <f>AVERAGE(F33:L33)</f>
        <v>4153.4285714285716</v>
      </c>
      <c r="N33" s="39" t="s">
        <v>18</v>
      </c>
      <c r="O33" s="42">
        <f>M33-(M33*8%)</f>
        <v>3821.1542857142858</v>
      </c>
      <c r="P33" s="43" t="str">
        <f t="shared" si="0"/>
        <v>Si recive subsidio</v>
      </c>
    </row>
    <row r="34" spans="2:16" ht="30.75" hidden="1">
      <c r="B34" s="39" t="s">
        <v>48</v>
      </c>
      <c r="C34" s="40">
        <v>4</v>
      </c>
      <c r="D34" s="44">
        <v>600</v>
      </c>
      <c r="E34" s="41">
        <f>PRODUCT(C34*D34)</f>
        <v>2400</v>
      </c>
      <c r="F34" s="39">
        <v>4566</v>
      </c>
      <c r="G34" s="39">
        <v>3456</v>
      </c>
      <c r="H34" s="39">
        <v>5467</v>
      </c>
      <c r="I34" s="39">
        <v>766</v>
      </c>
      <c r="J34" s="39">
        <v>3467</v>
      </c>
      <c r="K34" s="39">
        <v>5563</v>
      </c>
      <c r="L34" s="39">
        <v>5735</v>
      </c>
      <c r="M34" s="42">
        <f>AVERAGE(F34:L34)</f>
        <v>4145.7142857142853</v>
      </c>
      <c r="N34" s="39" t="s">
        <v>18</v>
      </c>
      <c r="O34" s="42">
        <f>M34-(M34*8%)</f>
        <v>3814.0571428571425</v>
      </c>
      <c r="P34" s="43" t="str">
        <f t="shared" si="0"/>
        <v>Si recive subsidio</v>
      </c>
    </row>
    <row r="35" spans="2:16" ht="30.75" hidden="1">
      <c r="B35" s="39" t="s">
        <v>49</v>
      </c>
      <c r="C35" s="40">
        <v>23</v>
      </c>
      <c r="D35" s="44">
        <v>600</v>
      </c>
      <c r="E35" s="41">
        <f>PRODUCT(C35*D35)</f>
        <v>13800</v>
      </c>
      <c r="F35" s="39">
        <v>2545</v>
      </c>
      <c r="G35" s="39">
        <v>786</v>
      </c>
      <c r="H35" s="39">
        <v>4636</v>
      </c>
      <c r="I35" s="39">
        <v>2563</v>
      </c>
      <c r="J35" s="39">
        <v>6794</v>
      </c>
      <c r="K35" s="39">
        <v>6837</v>
      </c>
      <c r="L35" s="39">
        <v>4677</v>
      </c>
      <c r="M35" s="42">
        <f>AVERAGE(F35:L35)</f>
        <v>4119.7142857142853</v>
      </c>
      <c r="N35" s="39" t="s">
        <v>18</v>
      </c>
      <c r="O35" s="42">
        <f>M35-(M35*8%)</f>
        <v>3790.1371428571424</v>
      </c>
      <c r="P35" s="43" t="str">
        <f t="shared" si="0"/>
        <v>Si recive subsidio</v>
      </c>
    </row>
    <row r="36" spans="2:16" ht="30.75" hidden="1">
      <c r="B36" s="39" t="s">
        <v>50</v>
      </c>
      <c r="C36" s="40">
        <v>32</v>
      </c>
      <c r="D36" s="41">
        <v>700</v>
      </c>
      <c r="E36" s="41">
        <f>PRODUCT(C36*D36)</f>
        <v>22400</v>
      </c>
      <c r="F36" s="39">
        <v>6567</v>
      </c>
      <c r="G36" s="39">
        <v>642</v>
      </c>
      <c r="H36" s="39">
        <v>5674</v>
      </c>
      <c r="I36" s="39">
        <v>4588</v>
      </c>
      <c r="J36" s="39">
        <v>3462</v>
      </c>
      <c r="K36" s="39">
        <v>4366</v>
      </c>
      <c r="L36" s="39">
        <v>3468</v>
      </c>
      <c r="M36" s="42">
        <f>AVERAGE(F36:L36)</f>
        <v>4109.5714285714284</v>
      </c>
      <c r="N36" s="39" t="s">
        <v>18</v>
      </c>
      <c r="O36" s="42">
        <f>M36-(M36*8%)</f>
        <v>3780.8057142857142</v>
      </c>
      <c r="P36" s="43" t="str">
        <f t="shared" si="0"/>
        <v>Si recive subsidio</v>
      </c>
    </row>
    <row r="37" spans="2:16" ht="30.75" hidden="1">
      <c r="B37" s="39" t="s">
        <v>51</v>
      </c>
      <c r="C37" s="40">
        <v>59</v>
      </c>
      <c r="D37" s="41">
        <v>500</v>
      </c>
      <c r="E37" s="41">
        <f>PRODUCT(C37*D37)</f>
        <v>29500</v>
      </c>
      <c r="F37" s="39">
        <v>957</v>
      </c>
      <c r="G37" s="39">
        <v>5457</v>
      </c>
      <c r="H37" s="39">
        <v>789</v>
      </c>
      <c r="I37" s="39">
        <v>6865</v>
      </c>
      <c r="J37" s="39">
        <v>5889</v>
      </c>
      <c r="K37" s="39">
        <v>4447</v>
      </c>
      <c r="L37" s="39">
        <v>4333</v>
      </c>
      <c r="M37" s="42">
        <f>AVERAGE(F37:L37)</f>
        <v>4105.2857142857147</v>
      </c>
      <c r="N37" s="42">
        <f>M37+(M37*15%)</f>
        <v>4721.0785714285721</v>
      </c>
      <c r="O37" s="39" t="s">
        <v>18</v>
      </c>
      <c r="P37" s="43" t="str">
        <f t="shared" si="0"/>
        <v>No recive subsidio</v>
      </c>
    </row>
    <row r="38" spans="2:16" ht="30.75" hidden="1">
      <c r="B38" s="39" t="s">
        <v>52</v>
      </c>
      <c r="C38" s="40">
        <v>8</v>
      </c>
      <c r="D38" s="41">
        <v>400</v>
      </c>
      <c r="E38" s="41">
        <f>PRODUCT(C38*D38)</f>
        <v>3200</v>
      </c>
      <c r="F38" s="39">
        <v>2344</v>
      </c>
      <c r="G38" s="39">
        <v>4577</v>
      </c>
      <c r="H38" s="39">
        <v>876</v>
      </c>
      <c r="I38" s="39">
        <v>4788</v>
      </c>
      <c r="J38" s="39">
        <v>5684</v>
      </c>
      <c r="K38" s="39">
        <v>5744</v>
      </c>
      <c r="L38" s="39">
        <v>4677</v>
      </c>
      <c r="M38" s="42">
        <f>AVERAGE(F38:L38)</f>
        <v>4098.5714285714284</v>
      </c>
      <c r="N38" s="42">
        <f>M38+(M38*15%)</f>
        <v>4713.3571428571431</v>
      </c>
      <c r="O38" s="39" t="s">
        <v>18</v>
      </c>
      <c r="P38" s="43" t="str">
        <f t="shared" si="0"/>
        <v>No recive subsidio</v>
      </c>
    </row>
    <row r="39" spans="2:16" ht="30.75" hidden="1">
      <c r="B39" s="39" t="s">
        <v>53</v>
      </c>
      <c r="C39" s="40">
        <v>28</v>
      </c>
      <c r="D39" s="41">
        <v>700</v>
      </c>
      <c r="E39" s="41">
        <f>PRODUCT(C39*D39)</f>
        <v>19600</v>
      </c>
      <c r="F39" s="39">
        <v>574</v>
      </c>
      <c r="G39" s="39">
        <v>3567</v>
      </c>
      <c r="H39" s="39">
        <v>6748</v>
      </c>
      <c r="I39" s="39">
        <v>3657</v>
      </c>
      <c r="J39" s="39">
        <v>5788</v>
      </c>
      <c r="K39" s="39">
        <v>4688</v>
      </c>
      <c r="L39" s="39">
        <v>3586</v>
      </c>
      <c r="M39" s="42">
        <f>AVERAGE(F39:L39)</f>
        <v>4086.8571428571427</v>
      </c>
      <c r="N39" s="39" t="s">
        <v>18</v>
      </c>
      <c r="O39" s="42">
        <f>M39-(M39*8%)</f>
        <v>3759.9085714285711</v>
      </c>
      <c r="P39" s="43" t="str">
        <f t="shared" si="0"/>
        <v>Si recive subsidio</v>
      </c>
    </row>
    <row r="40" spans="2:16" ht="30.75" hidden="1">
      <c r="B40" s="39" t="s">
        <v>54</v>
      </c>
      <c r="C40" s="40">
        <v>3</v>
      </c>
      <c r="D40" s="41">
        <v>400</v>
      </c>
      <c r="E40" s="41">
        <f>PRODUCT(C40*D40)</f>
        <v>1200</v>
      </c>
      <c r="F40" s="39">
        <v>1949</v>
      </c>
      <c r="G40" s="39">
        <v>2466</v>
      </c>
      <c r="H40" s="39">
        <v>5638</v>
      </c>
      <c r="I40" s="39">
        <v>5688</v>
      </c>
      <c r="J40" s="39">
        <v>4578</v>
      </c>
      <c r="K40" s="39">
        <v>3466</v>
      </c>
      <c r="L40" s="39">
        <v>4775</v>
      </c>
      <c r="M40" s="42">
        <f>AVERAGE(F40:L40)</f>
        <v>4080</v>
      </c>
      <c r="N40" s="42">
        <f>M40+(M40*15%)</f>
        <v>4692</v>
      </c>
      <c r="O40" s="39" t="s">
        <v>18</v>
      </c>
      <c r="P40" s="43" t="str">
        <f t="shared" si="0"/>
        <v>No recive subsidio</v>
      </c>
    </row>
    <row r="41" spans="2:16" ht="30.75" hidden="1">
      <c r="B41" s="39" t="s">
        <v>55</v>
      </c>
      <c r="C41" s="40">
        <v>45</v>
      </c>
      <c r="D41" s="41">
        <v>700</v>
      </c>
      <c r="E41" s="41">
        <f>PRODUCT(C41*D41)</f>
        <v>31500</v>
      </c>
      <c r="F41" s="39">
        <v>7676</v>
      </c>
      <c r="G41" s="39">
        <v>2455</v>
      </c>
      <c r="H41" s="39">
        <v>745</v>
      </c>
      <c r="I41" s="39">
        <v>3774</v>
      </c>
      <c r="J41" s="39">
        <v>3526</v>
      </c>
      <c r="K41" s="39">
        <v>6778</v>
      </c>
      <c r="L41" s="39">
        <v>3575</v>
      </c>
      <c r="M41" s="42">
        <f>AVERAGE(F41:L41)</f>
        <v>4075.5714285714284</v>
      </c>
      <c r="N41" s="39" t="s">
        <v>18</v>
      </c>
      <c r="O41" s="42">
        <f>M41-(M41*8%)</f>
        <v>3749.525714285714</v>
      </c>
      <c r="P41" s="43" t="str">
        <f t="shared" si="0"/>
        <v>Si recive subsidio</v>
      </c>
    </row>
    <row r="42" spans="2:16" ht="30.75" hidden="1">
      <c r="B42" s="39" t="s">
        <v>56</v>
      </c>
      <c r="C42" s="40">
        <v>75</v>
      </c>
      <c r="D42" s="44">
        <v>650</v>
      </c>
      <c r="E42" s="41">
        <f>PRODUCT(C42*D42)</f>
        <v>48750</v>
      </c>
      <c r="F42" s="39">
        <v>5636</v>
      </c>
      <c r="G42" s="39">
        <v>6768</v>
      </c>
      <c r="H42" s="39">
        <v>758</v>
      </c>
      <c r="I42" s="39">
        <v>4799</v>
      </c>
      <c r="J42" s="39">
        <v>857</v>
      </c>
      <c r="K42" s="39">
        <v>3662</v>
      </c>
      <c r="L42" s="39">
        <v>5968</v>
      </c>
      <c r="M42" s="42">
        <f>AVERAGE(F42:L42)</f>
        <v>4064</v>
      </c>
      <c r="N42" s="39" t="s">
        <v>18</v>
      </c>
      <c r="O42" s="42">
        <f>M42-(M42*8%)</f>
        <v>3738.88</v>
      </c>
      <c r="P42" s="43" t="str">
        <f t="shared" si="0"/>
        <v>Si recive subsidio</v>
      </c>
    </row>
    <row r="43" spans="2:16" ht="30.75" hidden="1">
      <c r="B43" s="39" t="s">
        <v>57</v>
      </c>
      <c r="C43" s="40">
        <v>75</v>
      </c>
      <c r="D43" s="41">
        <v>500</v>
      </c>
      <c r="E43" s="41">
        <f>PRODUCT(C43*D43)</f>
        <v>37500</v>
      </c>
      <c r="F43" s="39">
        <v>5670</v>
      </c>
      <c r="G43" s="39">
        <v>5623</v>
      </c>
      <c r="H43" s="39">
        <v>567</v>
      </c>
      <c r="I43" s="39">
        <v>5747</v>
      </c>
      <c r="J43" s="39">
        <v>3474</v>
      </c>
      <c r="K43" s="39">
        <v>6543</v>
      </c>
      <c r="L43" s="39">
        <v>689</v>
      </c>
      <c r="M43" s="42">
        <f>AVERAGE(F43:L43)</f>
        <v>4044.7142857142858</v>
      </c>
      <c r="N43" s="42">
        <f>M43+(M43*15%)</f>
        <v>4651.4214285714288</v>
      </c>
      <c r="O43" s="39" t="s">
        <v>18</v>
      </c>
      <c r="P43" s="43" t="str">
        <f t="shared" si="0"/>
        <v>No recive subsidio</v>
      </c>
    </row>
    <row r="44" spans="2:16" ht="30.75" hidden="1">
      <c r="B44" s="39" t="s">
        <v>58</v>
      </c>
      <c r="C44" s="40">
        <v>24</v>
      </c>
      <c r="D44" s="41">
        <v>500</v>
      </c>
      <c r="E44" s="41">
        <f>PRODUCT(C44*D44)</f>
        <v>12000</v>
      </c>
      <c r="F44" s="39">
        <v>4545</v>
      </c>
      <c r="G44" s="39">
        <v>2554</v>
      </c>
      <c r="H44" s="39">
        <v>4788</v>
      </c>
      <c r="I44" s="39">
        <v>5947</v>
      </c>
      <c r="J44" s="39">
        <v>775</v>
      </c>
      <c r="K44" s="39">
        <v>3462</v>
      </c>
      <c r="L44" s="39">
        <v>5799</v>
      </c>
      <c r="M44" s="42">
        <f>AVERAGE(F44:L44)</f>
        <v>3981.4285714285716</v>
      </c>
      <c r="N44" s="42">
        <f>M44+(M44*15%)</f>
        <v>4578.6428571428569</v>
      </c>
      <c r="O44" s="39" t="s">
        <v>18</v>
      </c>
      <c r="P44" s="43" t="str">
        <f t="shared" si="0"/>
        <v>No recive subsidio</v>
      </c>
    </row>
    <row r="45" spans="2:16" ht="30.75" hidden="1">
      <c r="B45" s="39" t="s">
        <v>59</v>
      </c>
      <c r="C45" s="40">
        <v>98</v>
      </c>
      <c r="D45" s="44">
        <v>650</v>
      </c>
      <c r="E45" s="41">
        <f>PRODUCT(C45*D45)</f>
        <v>63700</v>
      </c>
      <c r="F45" s="39">
        <v>2768</v>
      </c>
      <c r="G45" s="39">
        <v>3456</v>
      </c>
      <c r="H45" s="39">
        <v>3646</v>
      </c>
      <c r="I45" s="39">
        <v>5688</v>
      </c>
      <c r="J45" s="39">
        <v>3778</v>
      </c>
      <c r="K45" s="39">
        <v>3752</v>
      </c>
      <c r="L45" s="39">
        <v>4678</v>
      </c>
      <c r="M45" s="42">
        <f>AVERAGE(F45:L45)</f>
        <v>3966.5714285714284</v>
      </c>
      <c r="N45" s="39" t="s">
        <v>18</v>
      </c>
      <c r="O45" s="42">
        <f>M45-(M45*8%)</f>
        <v>3649.2457142857143</v>
      </c>
      <c r="P45" s="43" t="str">
        <f t="shared" si="0"/>
        <v>Si recive subsidio</v>
      </c>
    </row>
    <row r="46" spans="2:16" ht="30.75" hidden="1">
      <c r="B46" s="39" t="s">
        <v>60</v>
      </c>
      <c r="C46" s="40">
        <v>9</v>
      </c>
      <c r="D46" s="44">
        <v>650</v>
      </c>
      <c r="E46" s="41">
        <f>PRODUCT(C46*D46)</f>
        <v>5850</v>
      </c>
      <c r="F46" s="39">
        <v>5752</v>
      </c>
      <c r="G46" s="39">
        <v>979</v>
      </c>
      <c r="H46" s="39">
        <v>3568</v>
      </c>
      <c r="I46" s="39">
        <v>733</v>
      </c>
      <c r="J46" s="39">
        <v>5757</v>
      </c>
      <c r="K46" s="39">
        <v>4287</v>
      </c>
      <c r="L46" s="39">
        <v>6599</v>
      </c>
      <c r="M46" s="42">
        <f>AVERAGE(F46:L46)</f>
        <v>3953.5714285714284</v>
      </c>
      <c r="N46" s="39" t="s">
        <v>18</v>
      </c>
      <c r="O46" s="42">
        <f>M46-(M46*8%)</f>
        <v>3637.2857142857142</v>
      </c>
      <c r="P46" s="43" t="str">
        <f t="shared" si="0"/>
        <v>Si recive subsidio</v>
      </c>
    </row>
    <row r="47" spans="2:16" ht="30.75" hidden="1">
      <c r="B47" s="39" t="s">
        <v>61</v>
      </c>
      <c r="C47" s="40">
        <v>43</v>
      </c>
      <c r="D47" s="44">
        <v>650</v>
      </c>
      <c r="E47" s="41">
        <f>PRODUCT(C47*D47)</f>
        <v>27950</v>
      </c>
      <c r="F47" s="39">
        <v>5667</v>
      </c>
      <c r="G47" s="39">
        <v>879</v>
      </c>
      <c r="H47" s="39">
        <v>5768</v>
      </c>
      <c r="I47" s="39">
        <v>797</v>
      </c>
      <c r="J47" s="39">
        <v>5865</v>
      </c>
      <c r="K47" s="39">
        <v>2677</v>
      </c>
      <c r="L47" s="39">
        <v>5844</v>
      </c>
      <c r="M47" s="42">
        <f>AVERAGE(F47:L47)</f>
        <v>3928.1428571428573</v>
      </c>
      <c r="N47" s="39" t="s">
        <v>18</v>
      </c>
      <c r="O47" s="42">
        <f>M47-(M47*8%)</f>
        <v>3613.8914285714286</v>
      </c>
      <c r="P47" s="43" t="str">
        <f t="shared" si="0"/>
        <v>Si recive subsidio</v>
      </c>
    </row>
    <row r="48" spans="2:16" ht="30.75" hidden="1">
      <c r="B48" s="39" t="s">
        <v>62</v>
      </c>
      <c r="C48" s="40">
        <v>23</v>
      </c>
      <c r="D48" s="41">
        <v>700</v>
      </c>
      <c r="E48" s="41">
        <f>PRODUCT(C48*D48)</f>
        <v>16100</v>
      </c>
      <c r="F48" s="39">
        <v>4670</v>
      </c>
      <c r="G48" s="39">
        <v>887</v>
      </c>
      <c r="H48" s="39">
        <v>796</v>
      </c>
      <c r="I48" s="39">
        <v>3828</v>
      </c>
      <c r="J48" s="39">
        <v>4562</v>
      </c>
      <c r="K48" s="39">
        <v>5758</v>
      </c>
      <c r="L48" s="39">
        <v>6834</v>
      </c>
      <c r="M48" s="42">
        <f>AVERAGE(F48:L48)</f>
        <v>3905</v>
      </c>
      <c r="N48" s="39" t="s">
        <v>18</v>
      </c>
      <c r="O48" s="42">
        <f>M48-(M48*8%)</f>
        <v>3592.6</v>
      </c>
      <c r="P48" s="43" t="str">
        <f t="shared" si="0"/>
        <v>Si recive subsidio</v>
      </c>
    </row>
    <row r="49" spans="2:16" ht="30.75" hidden="1">
      <c r="B49" s="39" t="s">
        <v>63</v>
      </c>
      <c r="C49" s="40">
        <v>6</v>
      </c>
      <c r="D49" s="41">
        <v>500</v>
      </c>
      <c r="E49" s="41">
        <f>PRODUCT(C49*D49)</f>
        <v>3000</v>
      </c>
      <c r="F49" s="39">
        <v>5672</v>
      </c>
      <c r="G49" s="39">
        <v>978</v>
      </c>
      <c r="H49" s="39">
        <v>4648</v>
      </c>
      <c r="I49" s="39">
        <v>5689</v>
      </c>
      <c r="J49" s="39">
        <v>769</v>
      </c>
      <c r="K49" s="39">
        <v>4583</v>
      </c>
      <c r="L49" s="39">
        <v>4577</v>
      </c>
      <c r="M49" s="42">
        <f>AVERAGE(F49:L49)</f>
        <v>3845.1428571428573</v>
      </c>
      <c r="N49" s="42">
        <f>M49+(M49*15%)</f>
        <v>4421.9142857142861</v>
      </c>
      <c r="O49" s="39" t="s">
        <v>18</v>
      </c>
      <c r="P49" s="43" t="str">
        <f t="shared" si="0"/>
        <v>No recive subsidio</v>
      </c>
    </row>
    <row r="50" spans="2:16" ht="30.75" hidden="1">
      <c r="B50" s="39" t="s">
        <v>64</v>
      </c>
      <c r="C50" s="40">
        <v>37</v>
      </c>
      <c r="D50" s="41">
        <v>500</v>
      </c>
      <c r="E50" s="41">
        <f>PRODUCT(C50*D50)</f>
        <v>18500</v>
      </c>
      <c r="F50" s="39">
        <v>2134</v>
      </c>
      <c r="G50" s="39">
        <v>3156</v>
      </c>
      <c r="H50" s="39">
        <v>5688</v>
      </c>
      <c r="I50" s="39">
        <v>6889</v>
      </c>
      <c r="J50" s="39">
        <v>4797</v>
      </c>
      <c r="K50" s="39">
        <v>3467</v>
      </c>
      <c r="L50" s="39">
        <v>737</v>
      </c>
      <c r="M50" s="42">
        <f>AVERAGE(F50:L50)</f>
        <v>3838.2857142857142</v>
      </c>
      <c r="N50" s="42">
        <f>M50+(M50*15%)</f>
        <v>4414.028571428571</v>
      </c>
      <c r="O50" s="39" t="s">
        <v>18</v>
      </c>
      <c r="P50" s="43" t="str">
        <f t="shared" si="0"/>
        <v>No recive subsidio</v>
      </c>
    </row>
    <row r="51" spans="2:16" ht="30.75" hidden="1">
      <c r="B51" s="39" t="s">
        <v>65</v>
      </c>
      <c r="C51" s="40">
        <v>76</v>
      </c>
      <c r="D51" s="44">
        <v>650</v>
      </c>
      <c r="E51" s="41">
        <f>PRODUCT(C51*D51)</f>
        <v>49400</v>
      </c>
      <c r="F51" s="39">
        <v>5634</v>
      </c>
      <c r="G51" s="39">
        <v>3229</v>
      </c>
      <c r="H51" s="39">
        <v>3477</v>
      </c>
      <c r="I51" s="39">
        <v>5679</v>
      </c>
      <c r="J51" s="39">
        <v>858</v>
      </c>
      <c r="K51" s="39">
        <v>6833</v>
      </c>
      <c r="L51" s="39">
        <v>967</v>
      </c>
      <c r="M51" s="42">
        <f>AVERAGE(F51:L51)</f>
        <v>3811</v>
      </c>
      <c r="N51" s="39" t="s">
        <v>18</v>
      </c>
      <c r="O51" s="42">
        <f>M51-(M51*8%)</f>
        <v>3506.12</v>
      </c>
      <c r="P51" s="43" t="str">
        <f t="shared" si="0"/>
        <v>Si recive subsidio</v>
      </c>
    </row>
    <row r="52" spans="2:16" ht="30.75" hidden="1">
      <c r="B52" s="39" t="s">
        <v>66</v>
      </c>
      <c r="C52" s="40">
        <v>26</v>
      </c>
      <c r="D52" s="41">
        <v>500</v>
      </c>
      <c r="E52" s="41">
        <f>PRODUCT(C52*D52)</f>
        <v>13000</v>
      </c>
      <c r="F52" s="39">
        <v>5690</v>
      </c>
      <c r="G52" s="39">
        <v>2455</v>
      </c>
      <c r="H52" s="39">
        <v>899</v>
      </c>
      <c r="I52" s="39">
        <v>4897</v>
      </c>
      <c r="J52" s="39">
        <v>5784</v>
      </c>
      <c r="K52" s="39">
        <v>5888</v>
      </c>
      <c r="L52" s="39">
        <v>876</v>
      </c>
      <c r="M52" s="42">
        <f>AVERAGE(F52:L52)</f>
        <v>3784.1428571428573</v>
      </c>
      <c r="N52" s="42">
        <f>M52+(M52*15%)</f>
        <v>4351.7642857142855</v>
      </c>
      <c r="O52" s="39" t="s">
        <v>18</v>
      </c>
      <c r="P52" s="43" t="str">
        <f t="shared" si="0"/>
        <v>No recive subsidio</v>
      </c>
    </row>
    <row r="53" spans="2:16" ht="30.75" hidden="1">
      <c r="B53" s="39" t="s">
        <v>67</v>
      </c>
      <c r="C53" s="40">
        <v>7</v>
      </c>
      <c r="D53" s="41">
        <v>500</v>
      </c>
      <c r="E53" s="41">
        <f>PRODUCT(C53*D53)</f>
        <v>3500</v>
      </c>
      <c r="F53" s="39">
        <v>1830</v>
      </c>
      <c r="G53" s="39">
        <v>4564</v>
      </c>
      <c r="H53" s="39">
        <v>5689</v>
      </c>
      <c r="I53" s="39">
        <v>946</v>
      </c>
      <c r="J53" s="39">
        <v>5568</v>
      </c>
      <c r="K53" s="39">
        <v>736</v>
      </c>
      <c r="L53" s="39">
        <v>6767</v>
      </c>
      <c r="M53" s="42">
        <f>AVERAGE(F53:L53)</f>
        <v>3728.5714285714284</v>
      </c>
      <c r="N53" s="42">
        <f>M53+(M53*15%)</f>
        <v>4287.8571428571431</v>
      </c>
      <c r="O53" s="39" t="s">
        <v>18</v>
      </c>
      <c r="P53" s="43" t="str">
        <f t="shared" si="0"/>
        <v>No recive subsidio</v>
      </c>
    </row>
    <row r="54" spans="2:16" ht="30.75" hidden="1">
      <c r="B54" s="39" t="s">
        <v>68</v>
      </c>
      <c r="C54" s="40">
        <v>62</v>
      </c>
      <c r="D54" s="41">
        <v>500</v>
      </c>
      <c r="E54" s="41">
        <f>PRODUCT(C54*D54)</f>
        <v>31000</v>
      </c>
      <c r="F54" s="39">
        <v>876</v>
      </c>
      <c r="G54" s="39">
        <v>5754</v>
      </c>
      <c r="H54" s="39">
        <v>786</v>
      </c>
      <c r="I54" s="39">
        <v>5797</v>
      </c>
      <c r="J54" s="39">
        <v>5477</v>
      </c>
      <c r="K54" s="39">
        <v>4677</v>
      </c>
      <c r="L54" s="39">
        <v>2568</v>
      </c>
      <c r="M54" s="42">
        <f>AVERAGE(F54:L54)</f>
        <v>3705</v>
      </c>
      <c r="N54" s="42">
        <f>M54+(M54*15%)</f>
        <v>4260.75</v>
      </c>
      <c r="O54" s="39" t="s">
        <v>18</v>
      </c>
      <c r="P54" s="43" t="str">
        <f t="shared" si="0"/>
        <v>No recive subsidio</v>
      </c>
    </row>
    <row r="55" spans="2:16" ht="30.75" hidden="1">
      <c r="B55" s="39" t="s">
        <v>69</v>
      </c>
      <c r="C55" s="40">
        <v>9</v>
      </c>
      <c r="D55" s="41">
        <v>700</v>
      </c>
      <c r="E55" s="41">
        <f>PRODUCT(C55*D55)</f>
        <v>6300</v>
      </c>
      <c r="F55" s="39">
        <v>4456</v>
      </c>
      <c r="G55" s="39">
        <v>2525</v>
      </c>
      <c r="H55" s="39">
        <v>847</v>
      </c>
      <c r="I55" s="39">
        <v>895</v>
      </c>
      <c r="J55" s="39">
        <v>5753</v>
      </c>
      <c r="K55" s="39">
        <v>5667</v>
      </c>
      <c r="L55" s="39">
        <v>5739</v>
      </c>
      <c r="M55" s="42">
        <f>AVERAGE(F55:L55)</f>
        <v>3697.4285714285716</v>
      </c>
      <c r="N55" s="39" t="s">
        <v>18</v>
      </c>
      <c r="O55" s="42">
        <f>M55-(M55*8%)</f>
        <v>3401.6342857142859</v>
      </c>
      <c r="P55" s="43" t="str">
        <f t="shared" si="0"/>
        <v>Si recive subsidio</v>
      </c>
    </row>
    <row r="56" spans="2:16" ht="30.75" hidden="1">
      <c r="B56" s="39" t="s">
        <v>70</v>
      </c>
      <c r="C56" s="40">
        <v>90</v>
      </c>
      <c r="D56" s="41">
        <v>700</v>
      </c>
      <c r="E56" s="41">
        <f>PRODUCT(C56*D56)</f>
        <v>63000</v>
      </c>
      <c r="F56" s="39">
        <v>746</v>
      </c>
      <c r="G56" s="39">
        <v>3466</v>
      </c>
      <c r="H56" s="39">
        <v>5747</v>
      </c>
      <c r="I56" s="39">
        <v>5653</v>
      </c>
      <c r="J56" s="39">
        <v>2567</v>
      </c>
      <c r="K56" s="39">
        <v>6799</v>
      </c>
      <c r="L56" s="39">
        <v>876</v>
      </c>
      <c r="M56" s="42">
        <f>AVERAGE(F56:L56)</f>
        <v>3693.4285714285716</v>
      </c>
      <c r="N56" s="39" t="s">
        <v>18</v>
      </c>
      <c r="O56" s="42">
        <f>M56-(M56*8%)</f>
        <v>3397.954285714286</v>
      </c>
      <c r="P56" s="43" t="str">
        <f t="shared" si="0"/>
        <v>Si recive subsidio</v>
      </c>
    </row>
    <row r="57" spans="2:16" ht="30.75" hidden="1">
      <c r="B57" s="39" t="s">
        <v>71</v>
      </c>
      <c r="C57" s="40">
        <v>46</v>
      </c>
      <c r="D57" s="41">
        <v>500</v>
      </c>
      <c r="E57" s="41">
        <f>PRODUCT(C57*D57)</f>
        <v>23000</v>
      </c>
      <c r="F57" s="39">
        <v>865</v>
      </c>
      <c r="G57" s="39">
        <v>5767</v>
      </c>
      <c r="H57" s="39">
        <v>570</v>
      </c>
      <c r="I57" s="39">
        <v>965</v>
      </c>
      <c r="J57" s="39">
        <v>4679</v>
      </c>
      <c r="K57" s="39">
        <v>4788</v>
      </c>
      <c r="L57" s="39">
        <v>7964</v>
      </c>
      <c r="M57" s="42">
        <f>AVERAGE(F57:L57)</f>
        <v>3656.8571428571427</v>
      </c>
      <c r="N57" s="42">
        <f>M57+(M57*15%)</f>
        <v>4205.3857142857141</v>
      </c>
      <c r="O57" s="39" t="s">
        <v>18</v>
      </c>
      <c r="P57" s="43" t="str">
        <f t="shared" si="0"/>
        <v>No recive subsidio</v>
      </c>
    </row>
    <row r="58" spans="2:16" ht="30.75" hidden="1">
      <c r="B58" s="39" t="s">
        <v>72</v>
      </c>
      <c r="C58" s="40">
        <v>43</v>
      </c>
      <c r="D58" s="41">
        <v>400</v>
      </c>
      <c r="E58" s="41">
        <f>PRODUCT(C58*D58)</f>
        <v>17200</v>
      </c>
      <c r="F58" s="39">
        <v>632</v>
      </c>
      <c r="G58" s="39">
        <v>3466</v>
      </c>
      <c r="H58" s="39">
        <v>5679</v>
      </c>
      <c r="I58" s="39">
        <v>4678</v>
      </c>
      <c r="J58" s="39">
        <v>5569</v>
      </c>
      <c r="K58" s="39">
        <v>4577</v>
      </c>
      <c r="L58" s="39">
        <v>758</v>
      </c>
      <c r="M58" s="42">
        <f>AVERAGE(F58:L58)</f>
        <v>3622.7142857142858</v>
      </c>
      <c r="N58" s="42">
        <f>M58+(M58*15%)</f>
        <v>4166.1214285714286</v>
      </c>
      <c r="O58" s="39" t="s">
        <v>18</v>
      </c>
      <c r="P58" s="43" t="str">
        <f t="shared" si="0"/>
        <v>No recive subsidio</v>
      </c>
    </row>
    <row r="59" spans="2:16" ht="30.75" hidden="1">
      <c r="B59" s="39" t="s">
        <v>73</v>
      </c>
      <c r="C59" s="40">
        <v>6</v>
      </c>
      <c r="D59" s="41">
        <v>500</v>
      </c>
      <c r="E59" s="41">
        <f>PRODUCT(C59*D59)</f>
        <v>3000</v>
      </c>
      <c r="F59" s="39">
        <v>6768</v>
      </c>
      <c r="G59" s="39">
        <v>3666</v>
      </c>
      <c r="H59" s="39">
        <v>5684</v>
      </c>
      <c r="I59" s="39">
        <v>758</v>
      </c>
      <c r="J59" s="39">
        <v>6794</v>
      </c>
      <c r="K59" s="39">
        <v>868</v>
      </c>
      <c r="L59" s="39">
        <v>789</v>
      </c>
      <c r="M59" s="42">
        <f>AVERAGE(F59:L59)</f>
        <v>3618.1428571428573</v>
      </c>
      <c r="N59" s="42">
        <f>M59+(M59*15%)</f>
        <v>4160.8642857142859</v>
      </c>
      <c r="O59" s="39" t="s">
        <v>18</v>
      </c>
      <c r="P59" s="43" t="str">
        <f t="shared" si="0"/>
        <v>No recive subsidio</v>
      </c>
    </row>
    <row r="60" spans="2:16" ht="30.75" hidden="1">
      <c r="B60" s="39" t="s">
        <v>74</v>
      </c>
      <c r="C60" s="40">
        <v>78</v>
      </c>
      <c r="D60" s="41">
        <v>500</v>
      </c>
      <c r="E60" s="41">
        <f>PRODUCT(C60*D60)</f>
        <v>39000</v>
      </c>
      <c r="F60" s="39">
        <v>843</v>
      </c>
      <c r="G60" s="39">
        <v>6540</v>
      </c>
      <c r="H60" s="39">
        <v>5799</v>
      </c>
      <c r="I60" s="39">
        <v>5467</v>
      </c>
      <c r="J60" s="39">
        <v>854</v>
      </c>
      <c r="K60" s="39">
        <v>4688</v>
      </c>
      <c r="L60" s="39">
        <v>975</v>
      </c>
      <c r="M60" s="42">
        <f>AVERAGE(F60:L60)</f>
        <v>3595.1428571428573</v>
      </c>
      <c r="N60" s="42">
        <f>M60+(M60*15%)</f>
        <v>4134.4142857142861</v>
      </c>
      <c r="O60" s="39" t="s">
        <v>18</v>
      </c>
      <c r="P60" s="43" t="str">
        <f t="shared" si="0"/>
        <v>No recive subsidio</v>
      </c>
    </row>
    <row r="61" spans="2:16" ht="30.75" hidden="1">
      <c r="B61" s="39" t="s">
        <v>75</v>
      </c>
      <c r="C61" s="40">
        <v>100</v>
      </c>
      <c r="D61" s="41">
        <v>500</v>
      </c>
      <c r="E61" s="41">
        <f>PRODUCT(C61*D61)</f>
        <v>50000</v>
      </c>
      <c r="F61" s="39">
        <v>4222</v>
      </c>
      <c r="G61" s="39">
        <v>848</v>
      </c>
      <c r="H61" s="39">
        <v>808</v>
      </c>
      <c r="I61" s="39">
        <v>4568</v>
      </c>
      <c r="J61" s="39">
        <v>6388</v>
      </c>
      <c r="K61" s="39">
        <v>3446</v>
      </c>
      <c r="L61" s="39">
        <v>4564</v>
      </c>
      <c r="M61" s="42">
        <f>AVERAGE(F61:L61)</f>
        <v>3549.1428571428573</v>
      </c>
      <c r="N61" s="42">
        <f>M61+(M61*15%)</f>
        <v>4081.514285714286</v>
      </c>
      <c r="O61" s="39" t="s">
        <v>18</v>
      </c>
      <c r="P61" s="43" t="str">
        <f t="shared" si="0"/>
        <v>No recive subsidio</v>
      </c>
    </row>
    <row r="62" spans="2:16" ht="30.75" hidden="1">
      <c r="B62" s="39" t="s">
        <v>76</v>
      </c>
      <c r="C62" s="40">
        <v>13</v>
      </c>
      <c r="D62" s="44">
        <v>600</v>
      </c>
      <c r="E62" s="41">
        <f>PRODUCT(C62*D62)</f>
        <v>7800</v>
      </c>
      <c r="F62" s="39">
        <v>4566</v>
      </c>
      <c r="G62" s="39">
        <v>3467</v>
      </c>
      <c r="H62" s="39">
        <v>6699</v>
      </c>
      <c r="I62" s="39">
        <v>944</v>
      </c>
      <c r="J62" s="39">
        <v>859</v>
      </c>
      <c r="K62" s="39">
        <v>2477</v>
      </c>
      <c r="L62" s="39">
        <v>5754</v>
      </c>
      <c r="M62" s="42">
        <f>AVERAGE(F62:L62)</f>
        <v>3538</v>
      </c>
      <c r="N62" s="39" t="s">
        <v>18</v>
      </c>
      <c r="O62" s="42">
        <f>M62-(M62*8%)</f>
        <v>3254.96</v>
      </c>
      <c r="P62" s="43" t="str">
        <f t="shared" si="0"/>
        <v>Si recive subsidio</v>
      </c>
    </row>
    <row r="63" spans="2:16" ht="30.75" hidden="1">
      <c r="B63" s="39" t="s">
        <v>77</v>
      </c>
      <c r="C63" s="40">
        <v>23</v>
      </c>
      <c r="D63" s="44">
        <v>600</v>
      </c>
      <c r="E63" s="41">
        <f>PRODUCT(C63*D63)</f>
        <v>13800</v>
      </c>
      <c r="F63" s="39">
        <v>3565</v>
      </c>
      <c r="G63" s="39">
        <v>987</v>
      </c>
      <c r="H63" s="39">
        <v>886</v>
      </c>
      <c r="I63" s="39">
        <v>6546</v>
      </c>
      <c r="J63" s="39">
        <v>5678</v>
      </c>
      <c r="K63" s="39">
        <v>2355</v>
      </c>
      <c r="L63" s="39">
        <v>4657</v>
      </c>
      <c r="M63" s="42">
        <f>AVERAGE(F63:L63)</f>
        <v>3524.8571428571427</v>
      </c>
      <c r="N63" s="39" t="s">
        <v>18</v>
      </c>
      <c r="O63" s="42">
        <f>M63-(M63*8%)</f>
        <v>3242.8685714285712</v>
      </c>
      <c r="P63" s="43" t="str">
        <f t="shared" si="0"/>
        <v>Si recive subsidio</v>
      </c>
    </row>
    <row r="64" spans="2:16" ht="30.75" hidden="1">
      <c r="B64" s="39" t="s">
        <v>78</v>
      </c>
      <c r="C64" s="40">
        <v>8</v>
      </c>
      <c r="D64" s="41">
        <v>500</v>
      </c>
      <c r="E64" s="41">
        <f>PRODUCT(C64*D64)</f>
        <v>4000</v>
      </c>
      <c r="F64" s="39">
        <v>739</v>
      </c>
      <c r="G64" s="39">
        <v>3467</v>
      </c>
      <c r="H64" s="39">
        <v>5768</v>
      </c>
      <c r="I64" s="39">
        <v>4378</v>
      </c>
      <c r="J64" s="39">
        <v>4678</v>
      </c>
      <c r="K64" s="39">
        <v>4635</v>
      </c>
      <c r="L64" s="39">
        <v>967</v>
      </c>
      <c r="M64" s="42">
        <f>AVERAGE(F64:L64)</f>
        <v>3518.8571428571427</v>
      </c>
      <c r="N64" s="42">
        <f>M64+(M64*15%)</f>
        <v>4046.6857142857143</v>
      </c>
      <c r="O64" s="39" t="s">
        <v>18</v>
      </c>
      <c r="P64" s="43" t="str">
        <f t="shared" si="0"/>
        <v>No recive subsidio</v>
      </c>
    </row>
    <row r="65" spans="2:16" ht="30.75" hidden="1">
      <c r="B65" s="39" t="s">
        <v>79</v>
      </c>
      <c r="C65" s="40">
        <v>78</v>
      </c>
      <c r="D65" s="41">
        <v>700</v>
      </c>
      <c r="E65" s="41">
        <f>PRODUCT(C65*D65)</f>
        <v>54600</v>
      </c>
      <c r="F65" s="39">
        <v>676</v>
      </c>
      <c r="G65" s="39">
        <v>3444</v>
      </c>
      <c r="H65" s="39">
        <v>976</v>
      </c>
      <c r="I65" s="39">
        <v>4573</v>
      </c>
      <c r="J65" s="39">
        <v>6266</v>
      </c>
      <c r="K65" s="39">
        <v>3868</v>
      </c>
      <c r="L65" s="39">
        <v>4799</v>
      </c>
      <c r="M65" s="42">
        <f>AVERAGE(F65:L65)</f>
        <v>3514.5714285714284</v>
      </c>
      <c r="N65" s="39" t="s">
        <v>18</v>
      </c>
      <c r="O65" s="42">
        <f>M65-(M65*8%)</f>
        <v>3233.4057142857141</v>
      </c>
      <c r="P65" s="43" t="str">
        <f t="shared" si="0"/>
        <v>Si recive subsidio</v>
      </c>
    </row>
    <row r="66" spans="2:16" ht="30.75" hidden="1">
      <c r="B66" s="39" t="s">
        <v>80</v>
      </c>
      <c r="C66" s="40">
        <v>45</v>
      </c>
      <c r="D66" s="41">
        <v>700</v>
      </c>
      <c r="E66" s="41">
        <f>PRODUCT(C66*D66)</f>
        <v>31500</v>
      </c>
      <c r="F66" s="39">
        <v>797</v>
      </c>
      <c r="G66" s="39">
        <v>4556</v>
      </c>
      <c r="H66" s="39">
        <v>789</v>
      </c>
      <c r="I66" s="39">
        <v>6788</v>
      </c>
      <c r="J66" s="39">
        <v>3673</v>
      </c>
      <c r="K66" s="39">
        <v>964</v>
      </c>
      <c r="L66" s="39">
        <v>6868</v>
      </c>
      <c r="M66" s="42">
        <f>AVERAGE(F66:L66)</f>
        <v>3490.7142857142858</v>
      </c>
      <c r="N66" s="42">
        <f>M66+(M66*15%)</f>
        <v>4014.3214285714284</v>
      </c>
      <c r="O66" s="39" t="s">
        <v>18</v>
      </c>
      <c r="P66" s="43" t="str">
        <f t="shared" si="0"/>
        <v>No recive subsidio</v>
      </c>
    </row>
    <row r="67" spans="2:16" ht="30.75" hidden="1">
      <c r="B67" s="39" t="s">
        <v>81</v>
      </c>
      <c r="C67" s="40">
        <v>74</v>
      </c>
      <c r="D67" s="41">
        <v>500</v>
      </c>
      <c r="E67" s="41">
        <f>PRODUCT(C67*D67)</f>
        <v>37000</v>
      </c>
      <c r="F67" s="39">
        <v>4675</v>
      </c>
      <c r="G67" s="39">
        <v>5578</v>
      </c>
      <c r="H67" s="39">
        <v>799</v>
      </c>
      <c r="I67" s="39">
        <v>4858</v>
      </c>
      <c r="J67" s="39">
        <v>3775</v>
      </c>
      <c r="K67" s="39">
        <v>3564</v>
      </c>
      <c r="L67" s="39">
        <v>948</v>
      </c>
      <c r="M67" s="42">
        <f>AVERAGE(F67:L67)</f>
        <v>3456.7142857142858</v>
      </c>
      <c r="N67" s="42">
        <f>M67+(M67*15%)</f>
        <v>3975.2214285714285</v>
      </c>
      <c r="O67" s="39" t="s">
        <v>18</v>
      </c>
      <c r="P67" s="43" t="str">
        <f t="shared" si="0"/>
        <v>No recive subsidio</v>
      </c>
    </row>
    <row r="68" spans="2:16" ht="30.75" hidden="1">
      <c r="B68" s="39" t="s">
        <v>82</v>
      </c>
      <c r="C68" s="40">
        <v>35</v>
      </c>
      <c r="D68" s="44">
        <v>650</v>
      </c>
      <c r="E68" s="41">
        <f>PRODUCT(C68*D68)</f>
        <v>22750</v>
      </c>
      <c r="F68" s="39">
        <v>4660</v>
      </c>
      <c r="G68" s="39">
        <v>3475</v>
      </c>
      <c r="H68" s="39">
        <v>3456</v>
      </c>
      <c r="I68" s="39">
        <v>853</v>
      </c>
      <c r="J68" s="39">
        <v>2466</v>
      </c>
      <c r="K68" s="39">
        <v>5786</v>
      </c>
      <c r="L68" s="39">
        <v>3477</v>
      </c>
      <c r="M68" s="42">
        <f>AVERAGE(F68:L68)</f>
        <v>3453.2857142857142</v>
      </c>
      <c r="N68" s="39" t="s">
        <v>18</v>
      </c>
      <c r="O68" s="42">
        <f>M68-(M68*8%)</f>
        <v>3177.022857142857</v>
      </c>
      <c r="P68" s="43" t="str">
        <f t="shared" si="0"/>
        <v>Si recive subsidio</v>
      </c>
    </row>
    <row r="69" spans="2:16" ht="30.75" hidden="1">
      <c r="B69" s="39" t="s">
        <v>83</v>
      </c>
      <c r="C69" s="40">
        <v>95</v>
      </c>
      <c r="D69" s="41">
        <v>500</v>
      </c>
      <c r="E69" s="41">
        <f>PRODUCT(C69*D69)</f>
        <v>47500</v>
      </c>
      <c r="F69" s="39">
        <v>988</v>
      </c>
      <c r="G69" s="39">
        <v>788</v>
      </c>
      <c r="H69" s="39">
        <v>990</v>
      </c>
      <c r="I69" s="39">
        <v>5685</v>
      </c>
      <c r="J69" s="39">
        <v>5757</v>
      </c>
      <c r="K69" s="39">
        <v>4658</v>
      </c>
      <c r="L69" s="39">
        <v>5278</v>
      </c>
      <c r="M69" s="42">
        <f>AVERAGE(F69:L69)</f>
        <v>3449.1428571428573</v>
      </c>
      <c r="N69" s="42">
        <f>M69+(M69*15%)</f>
        <v>3966.514285714286</v>
      </c>
      <c r="O69" s="39" t="s">
        <v>18</v>
      </c>
      <c r="P69" s="43" t="str">
        <f t="shared" ref="P69:P103" si="1">IF(N69=$O$7,"Si recive subsidio","No recive subsidio")</f>
        <v>No recive subsidio</v>
      </c>
    </row>
    <row r="70" spans="2:16" ht="30.75" hidden="1">
      <c r="B70" s="39" t="s">
        <v>84</v>
      </c>
      <c r="C70" s="40">
        <v>35</v>
      </c>
      <c r="D70" s="41">
        <v>700</v>
      </c>
      <c r="E70" s="41">
        <f>PRODUCT(C70*D70)</f>
        <v>24500</v>
      </c>
      <c r="F70" s="39">
        <v>434</v>
      </c>
      <c r="G70" s="39">
        <v>5777</v>
      </c>
      <c r="H70" s="39">
        <v>858</v>
      </c>
      <c r="I70" s="39">
        <v>3388</v>
      </c>
      <c r="J70" s="39">
        <v>3577</v>
      </c>
      <c r="K70" s="39">
        <v>4574</v>
      </c>
      <c r="L70" s="39">
        <v>5488</v>
      </c>
      <c r="M70" s="42">
        <f>AVERAGE(F70:L70)</f>
        <v>3442.2857142857142</v>
      </c>
      <c r="N70" s="42">
        <f>M70+(M70*15%)</f>
        <v>3958.6285714285714</v>
      </c>
      <c r="O70" s="39" t="s">
        <v>18</v>
      </c>
      <c r="P70" s="43" t="str">
        <f t="shared" si="1"/>
        <v>No recive subsidio</v>
      </c>
    </row>
    <row r="71" spans="2:16" ht="30.75" hidden="1">
      <c r="B71" s="39" t="s">
        <v>85</v>
      </c>
      <c r="C71" s="40">
        <v>100</v>
      </c>
      <c r="D71" s="41">
        <v>500</v>
      </c>
      <c r="E71" s="41">
        <f>PRODUCT(C71*D71)</f>
        <v>50000</v>
      </c>
      <c r="F71" s="39">
        <v>754</v>
      </c>
      <c r="G71" s="39">
        <v>6858</v>
      </c>
      <c r="H71" s="39">
        <v>799</v>
      </c>
      <c r="I71" s="39">
        <v>3889</v>
      </c>
      <c r="J71" s="39">
        <v>4799</v>
      </c>
      <c r="K71" s="39">
        <v>849</v>
      </c>
      <c r="L71" s="39">
        <v>5907</v>
      </c>
      <c r="M71" s="42">
        <f>AVERAGE(F71:L71)</f>
        <v>3407.8571428571427</v>
      </c>
      <c r="N71" s="42">
        <f>M71+(M71*15%)</f>
        <v>3919.0357142857142</v>
      </c>
      <c r="O71" s="39" t="s">
        <v>18</v>
      </c>
      <c r="P71" s="43" t="str">
        <f t="shared" si="1"/>
        <v>No recive subsidio</v>
      </c>
    </row>
    <row r="72" spans="2:16" ht="30.75" hidden="1">
      <c r="B72" s="39" t="s">
        <v>86</v>
      </c>
      <c r="C72" s="40">
        <v>7</v>
      </c>
      <c r="D72" s="41">
        <v>400</v>
      </c>
      <c r="E72" s="41">
        <f>PRODUCT(C72*D72)</f>
        <v>2800</v>
      </c>
      <c r="F72" s="39">
        <v>3432</v>
      </c>
      <c r="G72" s="39">
        <v>3573</v>
      </c>
      <c r="H72" s="39">
        <v>5688</v>
      </c>
      <c r="I72" s="39">
        <v>897</v>
      </c>
      <c r="J72" s="39">
        <v>4747</v>
      </c>
      <c r="K72" s="39">
        <v>4577</v>
      </c>
      <c r="L72" s="39">
        <v>856</v>
      </c>
      <c r="M72" s="42">
        <f>AVERAGE(F72:L72)</f>
        <v>3395.7142857142858</v>
      </c>
      <c r="N72" s="42">
        <f>M72+(M72*15%)</f>
        <v>3905.0714285714284</v>
      </c>
      <c r="O72" s="39" t="s">
        <v>18</v>
      </c>
      <c r="P72" s="43" t="str">
        <f t="shared" si="1"/>
        <v>No recive subsidio</v>
      </c>
    </row>
    <row r="73" spans="2:16" ht="30.75" hidden="1">
      <c r="B73" s="39" t="s">
        <v>87</v>
      </c>
      <c r="C73" s="40">
        <v>43</v>
      </c>
      <c r="D73" s="41">
        <v>700</v>
      </c>
      <c r="E73" s="41">
        <f>PRODUCT(C73*D73)</f>
        <v>30100</v>
      </c>
      <c r="F73" s="39">
        <v>954</v>
      </c>
      <c r="G73" s="39">
        <v>3452</v>
      </c>
      <c r="H73" s="39">
        <v>3678</v>
      </c>
      <c r="I73" s="39">
        <v>3585</v>
      </c>
      <c r="J73" s="39">
        <v>2566</v>
      </c>
      <c r="K73" s="39">
        <v>4658</v>
      </c>
      <c r="L73" s="39">
        <v>4794</v>
      </c>
      <c r="M73" s="42">
        <f>AVERAGE(F73:L73)</f>
        <v>3383.8571428571427</v>
      </c>
      <c r="N73" s="39" t="s">
        <v>18</v>
      </c>
      <c r="O73" s="42">
        <f>M73-(M73*8%)</f>
        <v>3113.1485714285714</v>
      </c>
      <c r="P73" s="43" t="str">
        <f t="shared" si="1"/>
        <v>Si recive subsidio</v>
      </c>
    </row>
    <row r="74" spans="2:16" ht="30.75" hidden="1">
      <c r="B74" s="39" t="s">
        <v>88</v>
      </c>
      <c r="C74" s="40">
        <v>65</v>
      </c>
      <c r="D74" s="41">
        <v>500</v>
      </c>
      <c r="E74" s="41">
        <f>PRODUCT(C74*D74)</f>
        <v>32500</v>
      </c>
      <c r="F74" s="39">
        <v>678</v>
      </c>
      <c r="G74" s="39">
        <v>6477</v>
      </c>
      <c r="H74" s="39">
        <v>5800</v>
      </c>
      <c r="I74" s="39">
        <v>995</v>
      </c>
      <c r="J74" s="39">
        <v>3527</v>
      </c>
      <c r="K74" s="39">
        <v>4878</v>
      </c>
      <c r="L74" s="39">
        <v>949</v>
      </c>
      <c r="M74" s="42">
        <f>AVERAGE(F74:L74)</f>
        <v>3329.1428571428573</v>
      </c>
      <c r="N74" s="42">
        <f>M74+(M74*15%)</f>
        <v>3828.514285714286</v>
      </c>
      <c r="O74" s="39" t="s">
        <v>18</v>
      </c>
      <c r="P74" s="43" t="str">
        <f t="shared" si="1"/>
        <v>No recive subsidio</v>
      </c>
    </row>
    <row r="75" spans="2:16" ht="30.75" hidden="1">
      <c r="B75" s="39" t="s">
        <v>89</v>
      </c>
      <c r="C75" s="40">
        <v>62</v>
      </c>
      <c r="D75" s="41">
        <v>500</v>
      </c>
      <c r="E75" s="41">
        <f>PRODUCT(C75*D75)</f>
        <v>31000</v>
      </c>
      <c r="F75" s="39">
        <v>2655</v>
      </c>
      <c r="G75" s="39">
        <v>3567</v>
      </c>
      <c r="H75" s="39">
        <v>5890</v>
      </c>
      <c r="I75" s="39">
        <v>786</v>
      </c>
      <c r="J75" s="39">
        <v>6844</v>
      </c>
      <c r="K75" s="39">
        <v>708</v>
      </c>
      <c r="L75" s="39">
        <v>2577</v>
      </c>
      <c r="M75" s="42">
        <f>AVERAGE(F75:L75)</f>
        <v>3289.5714285714284</v>
      </c>
      <c r="N75" s="42">
        <f>M75+(M75*15%)</f>
        <v>3783.0071428571428</v>
      </c>
      <c r="O75" s="39" t="s">
        <v>18</v>
      </c>
      <c r="P75" s="43" t="str">
        <f t="shared" si="1"/>
        <v>No recive subsidio</v>
      </c>
    </row>
    <row r="76" spans="2:16" ht="30.75" hidden="1">
      <c r="B76" s="39" t="s">
        <v>90</v>
      </c>
      <c r="C76" s="40">
        <v>35</v>
      </c>
      <c r="D76" s="41">
        <v>700</v>
      </c>
      <c r="E76" s="41">
        <f>PRODUCT(C76*D76)</f>
        <v>24500</v>
      </c>
      <c r="F76" s="39">
        <v>4547</v>
      </c>
      <c r="G76" s="39">
        <v>4366</v>
      </c>
      <c r="H76" s="39">
        <v>879</v>
      </c>
      <c r="I76" s="39">
        <v>3378</v>
      </c>
      <c r="J76" s="39">
        <v>4733</v>
      </c>
      <c r="K76" s="39">
        <v>4578</v>
      </c>
      <c r="L76" s="39">
        <v>477</v>
      </c>
      <c r="M76" s="42">
        <f>AVERAGE(F76:L76)</f>
        <v>3279.7142857142858</v>
      </c>
      <c r="N76" s="42">
        <f>M76+(M76*15%)</f>
        <v>3771.6714285714288</v>
      </c>
      <c r="O76" s="39" t="s">
        <v>18</v>
      </c>
      <c r="P76" s="43" t="str">
        <f t="shared" si="1"/>
        <v>No recive subsidio</v>
      </c>
    </row>
    <row r="77" spans="2:16" ht="30.75" hidden="1">
      <c r="B77" s="39" t="s">
        <v>91</v>
      </c>
      <c r="C77" s="40">
        <v>53</v>
      </c>
      <c r="D77" s="41">
        <v>500</v>
      </c>
      <c r="E77" s="41">
        <f>PRODUCT(C77*D77)</f>
        <v>26500</v>
      </c>
      <c r="F77" s="39">
        <v>4667</v>
      </c>
      <c r="G77" s="39">
        <v>997</v>
      </c>
      <c r="H77" s="39">
        <v>848</v>
      </c>
      <c r="I77" s="39">
        <v>799</v>
      </c>
      <c r="J77" s="39">
        <v>4949</v>
      </c>
      <c r="K77" s="39">
        <v>4868</v>
      </c>
      <c r="L77" s="39">
        <v>5780</v>
      </c>
      <c r="M77" s="42">
        <f>AVERAGE(F77:L77)</f>
        <v>3272.5714285714284</v>
      </c>
      <c r="N77" s="42">
        <f>M77+(M77*15%)</f>
        <v>3763.4571428571426</v>
      </c>
      <c r="O77" s="39" t="s">
        <v>18</v>
      </c>
      <c r="P77" s="43" t="str">
        <f t="shared" si="1"/>
        <v>No recive subsidio</v>
      </c>
    </row>
    <row r="78" spans="2:16" ht="30.75" hidden="1">
      <c r="B78" s="39" t="s">
        <v>92</v>
      </c>
      <c r="C78" s="40">
        <v>6</v>
      </c>
      <c r="D78" s="44">
        <v>600</v>
      </c>
      <c r="E78" s="41">
        <f>PRODUCT(C78*D78)</f>
        <v>3600</v>
      </c>
      <c r="F78" s="39">
        <v>4246</v>
      </c>
      <c r="G78" s="39">
        <v>3555</v>
      </c>
      <c r="H78" s="39">
        <v>2567</v>
      </c>
      <c r="I78" s="39">
        <v>785</v>
      </c>
      <c r="J78" s="39">
        <v>2577</v>
      </c>
      <c r="K78" s="39">
        <v>5373</v>
      </c>
      <c r="L78" s="39">
        <v>3728</v>
      </c>
      <c r="M78" s="42">
        <f>AVERAGE(F78:L78)</f>
        <v>3261.5714285714284</v>
      </c>
      <c r="N78" s="39" t="s">
        <v>18</v>
      </c>
      <c r="O78" s="42">
        <f>M78-(M78*8%)</f>
        <v>3000.6457142857143</v>
      </c>
      <c r="P78" s="43" t="str">
        <f t="shared" si="1"/>
        <v>Si recive subsidio</v>
      </c>
    </row>
    <row r="79" spans="2:16" ht="30.75" hidden="1">
      <c r="B79" s="39" t="s">
        <v>93</v>
      </c>
      <c r="C79" s="40">
        <v>42</v>
      </c>
      <c r="D79" s="41">
        <v>700</v>
      </c>
      <c r="E79" s="41">
        <f>PRODUCT(C79*D79)</f>
        <v>29400</v>
      </c>
      <c r="F79" s="39">
        <v>675</v>
      </c>
      <c r="G79" s="39">
        <v>4666</v>
      </c>
      <c r="H79" s="39">
        <v>4577</v>
      </c>
      <c r="I79" s="39">
        <v>3839</v>
      </c>
      <c r="J79" s="39">
        <v>4634</v>
      </c>
      <c r="K79" s="39">
        <v>967</v>
      </c>
      <c r="L79" s="39">
        <v>3467</v>
      </c>
      <c r="M79" s="42">
        <f>AVERAGE(F79:L79)</f>
        <v>3260.7142857142858</v>
      </c>
      <c r="N79" s="39" t="s">
        <v>18</v>
      </c>
      <c r="O79" s="42">
        <f>M79-(M79*8%)</f>
        <v>2999.8571428571431</v>
      </c>
      <c r="P79" s="43" t="str">
        <f t="shared" si="1"/>
        <v>Si recive subsidio</v>
      </c>
    </row>
    <row r="80" spans="2:16" ht="30.75" hidden="1">
      <c r="B80" s="39" t="s">
        <v>94</v>
      </c>
      <c r="C80" s="40">
        <v>68</v>
      </c>
      <c r="D80" s="41">
        <v>500</v>
      </c>
      <c r="E80" s="41">
        <f>PRODUCT(C80*D80)</f>
        <v>34000</v>
      </c>
      <c r="F80" s="39">
        <v>805</v>
      </c>
      <c r="G80" s="39">
        <v>5352</v>
      </c>
      <c r="H80" s="39">
        <v>753</v>
      </c>
      <c r="I80" s="39">
        <v>6900</v>
      </c>
      <c r="J80" s="39">
        <v>4646</v>
      </c>
      <c r="K80" s="39">
        <v>797</v>
      </c>
      <c r="L80" s="39">
        <v>3465</v>
      </c>
      <c r="M80" s="42">
        <f>AVERAGE(F80:L80)</f>
        <v>3245.4285714285716</v>
      </c>
      <c r="N80" s="42">
        <f>M80+(M80*15%)</f>
        <v>3732.2428571428572</v>
      </c>
      <c r="O80" s="39" t="s">
        <v>18</v>
      </c>
      <c r="P80" s="43" t="str">
        <f t="shared" si="1"/>
        <v>No recive subsidio</v>
      </c>
    </row>
    <row r="81" spans="2:16" ht="30.75" hidden="1">
      <c r="B81" s="39" t="s">
        <v>95</v>
      </c>
      <c r="C81" s="40">
        <v>67</v>
      </c>
      <c r="D81" s="41">
        <v>700</v>
      </c>
      <c r="E81" s="41">
        <f>PRODUCT(C81*D81)</f>
        <v>46900</v>
      </c>
      <c r="F81" s="39">
        <v>6678</v>
      </c>
      <c r="G81" s="39">
        <v>6756</v>
      </c>
      <c r="H81" s="39">
        <v>858</v>
      </c>
      <c r="I81" s="39">
        <v>797</v>
      </c>
      <c r="J81" s="39">
        <v>797</v>
      </c>
      <c r="K81" s="39">
        <v>957</v>
      </c>
      <c r="L81" s="39">
        <v>5483</v>
      </c>
      <c r="M81" s="42">
        <f>AVERAGE(F81:L81)</f>
        <v>3189.4285714285716</v>
      </c>
      <c r="N81" s="42">
        <f>M81+(M81*15%)</f>
        <v>3667.8428571428572</v>
      </c>
      <c r="O81" s="39" t="s">
        <v>18</v>
      </c>
      <c r="P81" s="43" t="str">
        <f t="shared" si="1"/>
        <v>No recive subsidio</v>
      </c>
    </row>
    <row r="82" spans="2:16" ht="30.75" hidden="1">
      <c r="B82" s="39" t="s">
        <v>96</v>
      </c>
      <c r="C82" s="40">
        <v>46</v>
      </c>
      <c r="D82" s="41">
        <v>500</v>
      </c>
      <c r="E82" s="41">
        <f>PRODUCT(C82*D82)</f>
        <v>23000</v>
      </c>
      <c r="F82" s="39">
        <v>769</v>
      </c>
      <c r="G82" s="39">
        <v>745</v>
      </c>
      <c r="H82" s="39">
        <v>4678</v>
      </c>
      <c r="I82" s="39">
        <v>4839</v>
      </c>
      <c r="J82" s="39">
        <v>6799</v>
      </c>
      <c r="K82" s="39">
        <v>3673</v>
      </c>
      <c r="L82" s="39">
        <v>794</v>
      </c>
      <c r="M82" s="42">
        <f>AVERAGE(F82:L82)</f>
        <v>3185.2857142857142</v>
      </c>
      <c r="N82" s="42">
        <f>M82+(M82*15%)</f>
        <v>3663.0785714285712</v>
      </c>
      <c r="O82" s="39" t="s">
        <v>18</v>
      </c>
      <c r="P82" s="43" t="str">
        <f t="shared" si="1"/>
        <v>No recive subsidio</v>
      </c>
    </row>
    <row r="83" spans="2:16" ht="30.75" hidden="1">
      <c r="B83" s="39" t="s">
        <v>97</v>
      </c>
      <c r="C83" s="40">
        <v>56</v>
      </c>
      <c r="D83" s="41">
        <v>500</v>
      </c>
      <c r="E83" s="41">
        <f>PRODUCT(C83*D83)</f>
        <v>28000</v>
      </c>
      <c r="F83" s="39">
        <v>765</v>
      </c>
      <c r="G83" s="39">
        <v>3564</v>
      </c>
      <c r="H83" s="39">
        <v>4689</v>
      </c>
      <c r="I83" s="39">
        <v>2788</v>
      </c>
      <c r="J83" s="39">
        <v>956</v>
      </c>
      <c r="K83" s="39">
        <v>4588</v>
      </c>
      <c r="L83" s="39">
        <v>4688</v>
      </c>
      <c r="M83" s="42">
        <f>AVERAGE(F83:L83)</f>
        <v>3148.2857142857142</v>
      </c>
      <c r="N83" s="42">
        <f>M83+(M83*15%)</f>
        <v>3620.5285714285715</v>
      </c>
      <c r="O83" s="39" t="s">
        <v>18</v>
      </c>
      <c r="P83" s="43" t="str">
        <f t="shared" si="1"/>
        <v>No recive subsidio</v>
      </c>
    </row>
    <row r="84" spans="2:16" ht="30.75" hidden="1">
      <c r="B84" s="39" t="s">
        <v>98</v>
      </c>
      <c r="C84" s="40">
        <v>24</v>
      </c>
      <c r="D84" s="41">
        <v>500</v>
      </c>
      <c r="E84" s="41">
        <f>PRODUCT(C84*D84)</f>
        <v>12000</v>
      </c>
      <c r="F84" s="39">
        <v>975</v>
      </c>
      <c r="G84" s="39">
        <v>6879</v>
      </c>
      <c r="H84" s="39">
        <v>4574</v>
      </c>
      <c r="I84" s="39">
        <v>958</v>
      </c>
      <c r="J84" s="39">
        <v>806</v>
      </c>
      <c r="K84" s="39">
        <v>944</v>
      </c>
      <c r="L84" s="39">
        <v>6486</v>
      </c>
      <c r="M84" s="42">
        <f>AVERAGE(F84:L84)</f>
        <v>3088.8571428571427</v>
      </c>
      <c r="N84" s="42">
        <f>M84+(M84*15%)</f>
        <v>3552.1857142857139</v>
      </c>
      <c r="O84" s="39" t="s">
        <v>18</v>
      </c>
      <c r="P84" s="43" t="str">
        <f t="shared" si="1"/>
        <v>No recive subsidio</v>
      </c>
    </row>
    <row r="85" spans="2:16" ht="30.75" hidden="1">
      <c r="B85" s="39" t="s">
        <v>99</v>
      </c>
      <c r="C85" s="40">
        <v>12</v>
      </c>
      <c r="D85" s="41">
        <v>700</v>
      </c>
      <c r="E85" s="41">
        <f>PRODUCT(C85*D85)</f>
        <v>8400</v>
      </c>
      <c r="F85" s="39">
        <v>5755</v>
      </c>
      <c r="G85" s="39">
        <v>2133</v>
      </c>
      <c r="H85" s="39">
        <v>889</v>
      </c>
      <c r="I85" s="39">
        <v>856</v>
      </c>
      <c r="J85" s="39">
        <v>3636</v>
      </c>
      <c r="K85" s="39">
        <v>4689</v>
      </c>
      <c r="L85" s="39">
        <v>3475</v>
      </c>
      <c r="M85" s="42">
        <f>AVERAGE(F85:L85)</f>
        <v>3061.8571428571427</v>
      </c>
      <c r="N85" s="39" t="s">
        <v>18</v>
      </c>
      <c r="O85" s="42">
        <f>M85-(M85*8%)</f>
        <v>2816.9085714285711</v>
      </c>
      <c r="P85" s="43" t="str">
        <f t="shared" si="1"/>
        <v>Si recive subsidio</v>
      </c>
    </row>
    <row r="86" spans="2:16" ht="30.75" hidden="1">
      <c r="B86" s="39" t="s">
        <v>100</v>
      </c>
      <c r="C86" s="40">
        <v>85</v>
      </c>
      <c r="D86" s="41">
        <v>700</v>
      </c>
      <c r="E86" s="41">
        <f>PRODUCT(C86*D86)</f>
        <v>59500</v>
      </c>
      <c r="F86" s="39">
        <v>5455</v>
      </c>
      <c r="G86" s="39">
        <v>2455</v>
      </c>
      <c r="H86" s="39">
        <v>869</v>
      </c>
      <c r="I86" s="39">
        <v>945</v>
      </c>
      <c r="J86" s="39">
        <v>5843</v>
      </c>
      <c r="K86" s="39">
        <v>4886</v>
      </c>
      <c r="L86" s="39">
        <v>845</v>
      </c>
      <c r="M86" s="42">
        <f>AVERAGE(F86:L86)</f>
        <v>3042.5714285714284</v>
      </c>
      <c r="N86" s="39" t="s">
        <v>18</v>
      </c>
      <c r="O86" s="42">
        <f>M86-(M86*8%)</f>
        <v>2799.1657142857143</v>
      </c>
      <c r="P86" s="43" t="str">
        <f t="shared" si="1"/>
        <v>Si recive subsidio</v>
      </c>
    </row>
    <row r="87" spans="2:16" ht="30.75" hidden="1">
      <c r="B87" s="39" t="s">
        <v>101</v>
      </c>
      <c r="C87" s="40">
        <v>57</v>
      </c>
      <c r="D87" s="44">
        <v>650</v>
      </c>
      <c r="E87" s="41">
        <f>PRODUCT(C87*D87)</f>
        <v>37050</v>
      </c>
      <c r="F87" s="39">
        <v>798</v>
      </c>
      <c r="G87" s="39">
        <v>3388</v>
      </c>
      <c r="H87" s="39">
        <v>698</v>
      </c>
      <c r="I87" s="39">
        <v>3356</v>
      </c>
      <c r="J87" s="39">
        <v>3426</v>
      </c>
      <c r="K87" s="39">
        <v>4797</v>
      </c>
      <c r="L87" s="39">
        <v>4588</v>
      </c>
      <c r="M87" s="42">
        <f>AVERAGE(F87:L87)</f>
        <v>3007.2857142857142</v>
      </c>
      <c r="N87" s="39" t="s">
        <v>18</v>
      </c>
      <c r="O87" s="42">
        <f>M87-(M87*8%)</f>
        <v>2766.7028571428573</v>
      </c>
      <c r="P87" s="43" t="str">
        <f t="shared" si="1"/>
        <v>Si recive subsidio</v>
      </c>
    </row>
    <row r="88" spans="2:16" ht="30.75" hidden="1">
      <c r="B88" s="39" t="s">
        <v>102</v>
      </c>
      <c r="C88" s="40">
        <v>9</v>
      </c>
      <c r="D88" s="41">
        <v>500</v>
      </c>
      <c r="E88" s="41">
        <f>PRODUCT(C88*D88)</f>
        <v>4500</v>
      </c>
      <c r="F88" s="39">
        <v>790</v>
      </c>
      <c r="G88" s="39">
        <v>595</v>
      </c>
      <c r="H88" s="39">
        <v>5707</v>
      </c>
      <c r="I88" s="39">
        <v>778</v>
      </c>
      <c r="J88" s="39">
        <v>955</v>
      </c>
      <c r="K88" s="39">
        <v>6474</v>
      </c>
      <c r="L88" s="39">
        <v>5733</v>
      </c>
      <c r="M88" s="42">
        <f>AVERAGE(F88:L88)</f>
        <v>3004.5714285714284</v>
      </c>
      <c r="N88" s="42">
        <f>M88+(M88*15%)</f>
        <v>3455.2571428571428</v>
      </c>
      <c r="O88" s="39" t="s">
        <v>18</v>
      </c>
      <c r="P88" s="43" t="str">
        <f t="shared" si="1"/>
        <v>No recive subsidio</v>
      </c>
    </row>
    <row r="89" spans="2:16" ht="30.75" hidden="1">
      <c r="B89" s="39" t="s">
        <v>103</v>
      </c>
      <c r="C89" s="40">
        <v>34</v>
      </c>
      <c r="D89" s="41">
        <v>700</v>
      </c>
      <c r="E89" s="41">
        <f>PRODUCT(C89*D89)</f>
        <v>23800</v>
      </c>
      <c r="F89" s="39">
        <v>980</v>
      </c>
      <c r="G89" s="39">
        <v>3566</v>
      </c>
      <c r="H89" s="39">
        <v>5647</v>
      </c>
      <c r="I89" s="39">
        <v>865</v>
      </c>
      <c r="J89" s="39">
        <v>1346</v>
      </c>
      <c r="K89" s="39">
        <v>3899</v>
      </c>
      <c r="L89" s="39">
        <v>4678</v>
      </c>
      <c r="M89" s="42">
        <f>AVERAGE(F89:L89)</f>
        <v>2997.2857142857142</v>
      </c>
      <c r="N89" s="39" t="s">
        <v>18</v>
      </c>
      <c r="O89" s="42">
        <f>M89-(M89*8%)</f>
        <v>2757.502857142857</v>
      </c>
      <c r="P89" s="43" t="str">
        <f t="shared" si="1"/>
        <v>Si recive subsidio</v>
      </c>
    </row>
    <row r="90" spans="2:16" ht="30.75" hidden="1">
      <c r="B90" s="39" t="s">
        <v>104</v>
      </c>
      <c r="C90" s="40">
        <v>31</v>
      </c>
      <c r="D90" s="44">
        <v>650</v>
      </c>
      <c r="E90" s="41">
        <f>PRODUCT(C90*D90)</f>
        <v>20150</v>
      </c>
      <c r="F90" s="39">
        <v>785</v>
      </c>
      <c r="G90" s="39">
        <v>4522</v>
      </c>
      <c r="H90" s="39">
        <v>578</v>
      </c>
      <c r="I90" s="39">
        <v>858</v>
      </c>
      <c r="J90" s="39">
        <v>3587</v>
      </c>
      <c r="K90" s="39">
        <v>4573</v>
      </c>
      <c r="L90" s="39">
        <v>5949</v>
      </c>
      <c r="M90" s="42">
        <f>AVERAGE(F90:L90)</f>
        <v>2978.8571428571427</v>
      </c>
      <c r="N90" s="39" t="s">
        <v>18</v>
      </c>
      <c r="O90" s="42">
        <f>M90-(M90*8%)</f>
        <v>2740.5485714285714</v>
      </c>
      <c r="P90" s="43" t="str">
        <f t="shared" si="1"/>
        <v>Si recive subsidio</v>
      </c>
    </row>
    <row r="91" spans="2:16" ht="30.75" hidden="1">
      <c r="B91" s="39" t="s">
        <v>105</v>
      </c>
      <c r="C91" s="40">
        <v>98</v>
      </c>
      <c r="D91" s="44">
        <v>650</v>
      </c>
      <c r="E91" s="41">
        <f>PRODUCT(C91*D91)</f>
        <v>63700</v>
      </c>
      <c r="F91" s="39">
        <v>3657</v>
      </c>
      <c r="G91" s="39">
        <v>735</v>
      </c>
      <c r="H91" s="39">
        <v>6536</v>
      </c>
      <c r="I91" s="39">
        <v>4799</v>
      </c>
      <c r="J91" s="39">
        <v>3452</v>
      </c>
      <c r="K91" s="39">
        <v>794</v>
      </c>
      <c r="L91" s="39">
        <v>859</v>
      </c>
      <c r="M91" s="42">
        <f>AVERAGE(F91:L91)</f>
        <v>2976</v>
      </c>
      <c r="N91" s="39" t="s">
        <v>18</v>
      </c>
      <c r="O91" s="42">
        <f>M91-(M91*8%)</f>
        <v>2737.92</v>
      </c>
      <c r="P91" s="43" t="str">
        <f t="shared" si="1"/>
        <v>Si recive subsidio</v>
      </c>
    </row>
    <row r="92" spans="2:16" ht="30.75" hidden="1">
      <c r="B92" s="39" t="s">
        <v>106</v>
      </c>
      <c r="C92" s="40">
        <v>65</v>
      </c>
      <c r="D92" s="41">
        <v>700</v>
      </c>
      <c r="E92" s="41">
        <f>PRODUCT(C92*D92)</f>
        <v>45500</v>
      </c>
      <c r="F92" s="39">
        <v>758</v>
      </c>
      <c r="G92" s="39">
        <v>3464</v>
      </c>
      <c r="H92" s="39">
        <v>858</v>
      </c>
      <c r="I92" s="39">
        <v>836</v>
      </c>
      <c r="J92" s="39">
        <v>3462</v>
      </c>
      <c r="K92" s="39">
        <v>4888</v>
      </c>
      <c r="L92" s="39">
        <v>6453</v>
      </c>
      <c r="M92" s="42">
        <f>AVERAGE(F92:L92)</f>
        <v>2959.8571428571427</v>
      </c>
      <c r="N92" s="39" t="s">
        <v>18</v>
      </c>
      <c r="O92" s="42">
        <f>M92-(M92*8%)</f>
        <v>2723.0685714285714</v>
      </c>
      <c r="P92" s="43" t="str">
        <f t="shared" si="1"/>
        <v>Si recive subsidio</v>
      </c>
    </row>
    <row r="93" spans="2:16" ht="30.75" hidden="1">
      <c r="B93" s="39" t="s">
        <v>107</v>
      </c>
      <c r="C93" s="40">
        <v>54</v>
      </c>
      <c r="D93" s="44">
        <v>600</v>
      </c>
      <c r="E93" s="41">
        <f>PRODUCT(C93*D93)</f>
        <v>32400</v>
      </c>
      <c r="F93" s="39">
        <v>685</v>
      </c>
      <c r="G93" s="39">
        <v>4546</v>
      </c>
      <c r="H93" s="39">
        <v>3677</v>
      </c>
      <c r="I93" s="39">
        <v>737</v>
      </c>
      <c r="J93" s="39">
        <v>4799</v>
      </c>
      <c r="K93" s="39">
        <v>737</v>
      </c>
      <c r="L93" s="39">
        <v>5478</v>
      </c>
      <c r="M93" s="42">
        <f>AVERAGE(F93:L93)</f>
        <v>2951.2857142857142</v>
      </c>
      <c r="N93" s="39" t="s">
        <v>18</v>
      </c>
      <c r="O93" s="42">
        <f>M93-(M93*8%)</f>
        <v>2715.1828571428568</v>
      </c>
      <c r="P93" s="43" t="str">
        <f t="shared" si="1"/>
        <v>Si recive subsidio</v>
      </c>
    </row>
    <row r="94" spans="2:16" ht="30.75" hidden="1">
      <c r="B94" s="39" t="s">
        <v>108</v>
      </c>
      <c r="C94" s="40">
        <v>24</v>
      </c>
      <c r="D94" s="44">
        <v>650</v>
      </c>
      <c r="E94" s="41">
        <f>PRODUCT(C94*D94)</f>
        <v>15600</v>
      </c>
      <c r="F94" s="39">
        <v>676</v>
      </c>
      <c r="G94" s="39">
        <v>2477</v>
      </c>
      <c r="H94" s="39">
        <v>764</v>
      </c>
      <c r="I94" s="39">
        <v>6008</v>
      </c>
      <c r="J94" s="39">
        <v>734</v>
      </c>
      <c r="K94" s="39">
        <v>4288</v>
      </c>
      <c r="L94" s="39">
        <v>4488</v>
      </c>
      <c r="M94" s="42">
        <f>AVERAGE(F94:L94)</f>
        <v>2776.4285714285716</v>
      </c>
      <c r="N94" s="39" t="s">
        <v>18</v>
      </c>
      <c r="O94" s="42">
        <f>M94-(M94*8%)</f>
        <v>2554.3142857142857</v>
      </c>
      <c r="P94" s="43" t="str">
        <f t="shared" si="1"/>
        <v>Si recive subsidio</v>
      </c>
    </row>
    <row r="95" spans="2:16" ht="30.75" hidden="1">
      <c r="B95" s="39" t="s">
        <v>109</v>
      </c>
      <c r="C95" s="40">
        <v>43</v>
      </c>
      <c r="D95" s="44">
        <v>600</v>
      </c>
      <c r="E95" s="41">
        <f>PRODUCT(C95*D95)</f>
        <v>25800</v>
      </c>
      <c r="F95" s="39">
        <v>4673</v>
      </c>
      <c r="G95" s="39">
        <v>864</v>
      </c>
      <c r="H95" s="39">
        <v>4678</v>
      </c>
      <c r="I95" s="39">
        <v>736</v>
      </c>
      <c r="J95" s="39">
        <v>6756</v>
      </c>
      <c r="K95" s="39">
        <v>737</v>
      </c>
      <c r="L95" s="39">
        <v>874</v>
      </c>
      <c r="M95" s="42">
        <f>AVERAGE(F95:L95)</f>
        <v>2759.7142857142858</v>
      </c>
      <c r="N95" s="39" t="s">
        <v>18</v>
      </c>
      <c r="O95" s="42">
        <f>M95-(M95*8%)</f>
        <v>2538.937142857143</v>
      </c>
      <c r="P95" s="43" t="str">
        <f t="shared" si="1"/>
        <v>Si recive subsidio</v>
      </c>
    </row>
    <row r="96" spans="2:16" ht="30.75" hidden="1">
      <c r="B96" s="39" t="s">
        <v>110</v>
      </c>
      <c r="C96" s="40">
        <v>34</v>
      </c>
      <c r="D96" s="44">
        <v>600</v>
      </c>
      <c r="E96" s="41">
        <f>PRODUCT(C96*D96)</f>
        <v>20400</v>
      </c>
      <c r="F96" s="39">
        <v>2566</v>
      </c>
      <c r="G96" s="39">
        <v>677</v>
      </c>
      <c r="H96" s="39">
        <v>557</v>
      </c>
      <c r="I96" s="39">
        <v>4677</v>
      </c>
      <c r="J96" s="39">
        <v>5980</v>
      </c>
      <c r="K96" s="39">
        <v>3466</v>
      </c>
      <c r="L96" s="39">
        <v>764</v>
      </c>
      <c r="M96" s="42">
        <f>AVERAGE(F96:L96)</f>
        <v>2669.5714285714284</v>
      </c>
      <c r="N96" s="39" t="s">
        <v>18</v>
      </c>
      <c r="O96" s="42">
        <f>M96-(M96*8%)</f>
        <v>2456.005714285714</v>
      </c>
      <c r="P96" s="43" t="str">
        <f t="shared" si="1"/>
        <v>Si recive subsidio</v>
      </c>
    </row>
    <row r="97" spans="2:16" ht="30.75" hidden="1">
      <c r="B97" s="39" t="s">
        <v>111</v>
      </c>
      <c r="C97" s="40">
        <v>37</v>
      </c>
      <c r="D97" s="41">
        <v>500</v>
      </c>
      <c r="E97" s="41">
        <f>PRODUCT(C97*D97)</f>
        <v>18500</v>
      </c>
      <c r="F97" s="39">
        <v>678</v>
      </c>
      <c r="G97" s="39">
        <v>3454</v>
      </c>
      <c r="H97" s="39">
        <v>855</v>
      </c>
      <c r="I97" s="39">
        <v>754</v>
      </c>
      <c r="J97" s="39">
        <v>748</v>
      </c>
      <c r="K97" s="39">
        <v>5864</v>
      </c>
      <c r="L97" s="39">
        <v>4588</v>
      </c>
      <c r="M97" s="42">
        <f>AVERAGE(F97:L97)</f>
        <v>2420.1428571428573</v>
      </c>
      <c r="N97" s="42">
        <f>M97+(M97*15%)</f>
        <v>2783.1642857142861</v>
      </c>
      <c r="O97" s="39" t="s">
        <v>18</v>
      </c>
      <c r="P97" s="43" t="str">
        <f t="shared" si="1"/>
        <v>No recive subsidio</v>
      </c>
    </row>
    <row r="98" spans="2:16" ht="30.75" hidden="1">
      <c r="B98" s="39" t="s">
        <v>112</v>
      </c>
      <c r="C98" s="40">
        <v>27</v>
      </c>
      <c r="D98" s="41">
        <v>700</v>
      </c>
      <c r="E98" s="41">
        <f>PRODUCT(C98*D98)</f>
        <v>18900</v>
      </c>
      <c r="F98" s="39">
        <v>5565</v>
      </c>
      <c r="G98" s="39">
        <v>4626</v>
      </c>
      <c r="H98" s="39">
        <v>798</v>
      </c>
      <c r="I98" s="39">
        <v>876</v>
      </c>
      <c r="J98" s="39">
        <v>754</v>
      </c>
      <c r="K98" s="39">
        <v>3437</v>
      </c>
      <c r="L98" s="39">
        <v>779</v>
      </c>
      <c r="M98" s="42">
        <f>AVERAGE(F98:L98)</f>
        <v>2405</v>
      </c>
      <c r="N98" s="39" t="s">
        <v>18</v>
      </c>
      <c r="O98" s="42">
        <f>M98-(M98*8%)</f>
        <v>2212.6</v>
      </c>
      <c r="P98" s="43" t="str">
        <f t="shared" si="1"/>
        <v>Si recive subsidio</v>
      </c>
    </row>
    <row r="99" spans="2:16" ht="30.75" hidden="1">
      <c r="B99" s="39" t="s">
        <v>113</v>
      </c>
      <c r="C99" s="40">
        <v>34</v>
      </c>
      <c r="D99" s="44">
        <v>600</v>
      </c>
      <c r="E99" s="41">
        <f>PRODUCT(C99*D99)</f>
        <v>20400</v>
      </c>
      <c r="F99" s="39">
        <v>433</v>
      </c>
      <c r="G99" s="39">
        <v>737</v>
      </c>
      <c r="H99" s="39">
        <v>787</v>
      </c>
      <c r="I99" s="39">
        <v>836</v>
      </c>
      <c r="J99" s="39">
        <v>4584</v>
      </c>
      <c r="K99" s="39">
        <v>3577</v>
      </c>
      <c r="L99" s="39">
        <v>5574</v>
      </c>
      <c r="M99" s="42">
        <f>AVERAGE(F99:L99)</f>
        <v>2361.1428571428573</v>
      </c>
      <c r="N99" s="39" t="s">
        <v>18</v>
      </c>
      <c r="O99" s="42">
        <f>M99-(M99*8%)</f>
        <v>2172.2514285714287</v>
      </c>
      <c r="P99" s="43" t="str">
        <f t="shared" si="1"/>
        <v>Si recive subsidio</v>
      </c>
    </row>
    <row r="100" spans="2:16" ht="30.75" hidden="1">
      <c r="B100" s="39" t="s">
        <v>114</v>
      </c>
      <c r="C100" s="40">
        <v>3</v>
      </c>
      <c r="D100" s="41">
        <v>500</v>
      </c>
      <c r="E100" s="41">
        <f>PRODUCT(C100*D100)</f>
        <v>1500</v>
      </c>
      <c r="F100" s="39">
        <v>999</v>
      </c>
      <c r="G100" s="39">
        <v>976</v>
      </c>
      <c r="H100" s="39">
        <v>879</v>
      </c>
      <c r="I100" s="39">
        <v>4588</v>
      </c>
      <c r="J100" s="39">
        <v>3578</v>
      </c>
      <c r="K100" s="39">
        <v>857</v>
      </c>
      <c r="L100" s="39">
        <v>547</v>
      </c>
      <c r="M100" s="42">
        <f>AVERAGE(F100:L100)</f>
        <v>1774.8571428571429</v>
      </c>
      <c r="N100" s="42">
        <f>M100+(M100*15%)</f>
        <v>2041.0857142857144</v>
      </c>
      <c r="O100" s="39" t="s">
        <v>18</v>
      </c>
      <c r="P100" s="43" t="str">
        <f t="shared" si="1"/>
        <v>No recive subsidio</v>
      </c>
    </row>
    <row r="101" spans="2:16" ht="30.75" hidden="1">
      <c r="B101" s="39" t="s">
        <v>115</v>
      </c>
      <c r="C101" s="40">
        <v>9</v>
      </c>
      <c r="D101" s="44">
        <v>650</v>
      </c>
      <c r="E101" s="41">
        <f>PRODUCT(C101*D101)</f>
        <v>5850</v>
      </c>
      <c r="F101" s="39">
        <v>876</v>
      </c>
      <c r="G101" s="39">
        <v>766</v>
      </c>
      <c r="H101" s="39">
        <v>856</v>
      </c>
      <c r="I101" s="39">
        <v>957</v>
      </c>
      <c r="J101" s="39">
        <v>847</v>
      </c>
      <c r="K101" s="39">
        <v>5688</v>
      </c>
      <c r="L101" s="39">
        <v>969</v>
      </c>
      <c r="M101" s="42">
        <f>AVERAGE(F101:L101)</f>
        <v>1565.5714285714287</v>
      </c>
      <c r="N101" s="39" t="s">
        <v>18</v>
      </c>
      <c r="O101" s="42">
        <f>M101-(M101*8%)</f>
        <v>1440.3257142857144</v>
      </c>
      <c r="P101" s="43" t="str">
        <f t="shared" si="1"/>
        <v>Si recive subsidio</v>
      </c>
    </row>
    <row r="102" spans="2:16" ht="30.75" hidden="1">
      <c r="B102" s="39" t="s">
        <v>116</v>
      </c>
      <c r="C102" s="40">
        <v>8</v>
      </c>
      <c r="D102" s="41">
        <v>500</v>
      </c>
      <c r="E102" s="41">
        <f>PRODUCT(C102*D102)</f>
        <v>4000</v>
      </c>
      <c r="F102" s="39">
        <v>987</v>
      </c>
      <c r="G102" s="39">
        <v>757</v>
      </c>
      <c r="H102" s="39">
        <v>789</v>
      </c>
      <c r="I102" s="39">
        <v>845</v>
      </c>
      <c r="J102" s="39">
        <v>855</v>
      </c>
      <c r="K102" s="39">
        <v>4777</v>
      </c>
      <c r="L102" s="39">
        <v>856</v>
      </c>
      <c r="M102" s="42">
        <f>AVERAGE(F102:L102)</f>
        <v>1409.4285714285713</v>
      </c>
      <c r="N102" s="42">
        <f>M102+(M102*15%)</f>
        <v>1620.8428571428569</v>
      </c>
      <c r="O102" s="39" t="s">
        <v>18</v>
      </c>
      <c r="P102" s="43" t="str">
        <f t="shared" si="1"/>
        <v>No recive subsidio</v>
      </c>
    </row>
    <row r="103" spans="2:16" ht="30.75" hidden="1">
      <c r="B103" s="39" t="s">
        <v>117</v>
      </c>
      <c r="C103" s="40">
        <v>7</v>
      </c>
      <c r="D103" s="41">
        <v>500</v>
      </c>
      <c r="E103" s="41">
        <f>PRODUCT(C103*D103)</f>
        <v>3500</v>
      </c>
      <c r="F103" s="39">
        <v>896</v>
      </c>
      <c r="G103" s="39">
        <v>577</v>
      </c>
      <c r="H103" s="39">
        <v>799</v>
      </c>
      <c r="I103" s="39">
        <v>859</v>
      </c>
      <c r="J103" s="39">
        <v>794</v>
      </c>
      <c r="K103" s="39">
        <v>4537</v>
      </c>
      <c r="L103" s="39">
        <v>780</v>
      </c>
      <c r="M103" s="42">
        <f>AVERAGE(F103:L103)</f>
        <v>1320.2857142857142</v>
      </c>
      <c r="N103" s="42">
        <f>M103+(M103*15%)</f>
        <v>1518.3285714285714</v>
      </c>
      <c r="O103" s="39" t="s">
        <v>18</v>
      </c>
      <c r="P103" s="43" t="str">
        <f t="shared" si="1"/>
        <v>No recive subsidio</v>
      </c>
    </row>
  </sheetData>
  <autoFilter ref="B3:P103" xr:uid="{94CA73D6-6421-4D3F-A485-08AF7371469D}">
    <filterColumn colId="12">
      <top10 val="10" filterVal="5061.9714285714281"/>
    </filterColumn>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2025-05-11T21:18:30Z</dcterms:created>
  <dcterms:modified xsi:type="dcterms:W3CDTF">2025-08-14T23:32:39Z</dcterms:modified>
  <cp:category/>
  <cp:contentStatus/>
</cp:coreProperties>
</file>